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heckCompatibility="1"/>
  <mc:AlternateContent xmlns:mc="http://schemas.openxmlformats.org/markup-compatibility/2006">
    <mc:Choice Requires="x15">
      <x15ac:absPath xmlns:x15ac="http://schemas.microsoft.com/office/spreadsheetml/2010/11/ac" url="D:\MyFiles\Box Sync\Program - Sales\Perennials\Growing Colors\Fall 2020\Orderforms\"/>
    </mc:Choice>
  </mc:AlternateContent>
  <xr:revisionPtr revIDLastSave="0" documentId="8_{C74F539E-AA33-4B9B-B934-7A385190B32D}" xr6:coauthVersionLast="44" xr6:coauthVersionMax="44" xr10:uidLastSave="{00000000-0000-0000-0000-000000000000}"/>
  <bookViews>
    <workbookView xWindow="28680" yWindow="-120" windowWidth="29040" windowHeight="15840" tabRatio="637" xr2:uid="{00000000-000D-0000-FFFF-FFFF00000000}"/>
  </bookViews>
  <sheets>
    <sheet name="2020 Sum_Fall Order Form - V12" sheetId="1" r:id="rId1"/>
    <sheet name="Order Recap - V12" sheetId="10" r:id="rId2"/>
    <sheet name="Ship Date 1 Export - V12" sheetId="17" state="hidden" r:id="rId3"/>
    <sheet name="Ship Date 2 Export - V12" sheetId="18" state="hidden" r:id="rId4"/>
    <sheet name="Ship Date 3 Export - V12" sheetId="19" state="hidden" r:id="rId5"/>
  </sheets>
  <definedNames>
    <definedName name="_xlnm._FilterDatabase" localSheetId="0" hidden="1">'2020 Sum_Fall Order Form - V12'!$AE$1:$AE$1048568</definedName>
    <definedName name="_xlnm._FilterDatabase" localSheetId="2" hidden="1">'Ship Date 1 Export - V12'!$J$1:$J$480</definedName>
    <definedName name="_xlnm._FilterDatabase" localSheetId="3" hidden="1">'Ship Date 2 Export - V12'!$J$1:$J$5424</definedName>
    <definedName name="_xlnm._FilterDatabase" localSheetId="4" hidden="1">'Ship Date 3 Export - V12'!$J$1:$J$5424</definedName>
    <definedName name="_xlnm.Print_Area" localSheetId="0">'2020 Sum_Fall Order Form - V12'!$A$1:$Z$381</definedName>
    <definedName name="_xlnm.Print_Area" localSheetId="1">'Order Recap - V12'!$A$1:$L$55</definedName>
    <definedName name="_xlnm.Print_Titles" localSheetId="0">'2020 Sum_Fall Order Form - V12'!$23:$26</definedName>
    <definedName name="Z_2F410863_295B_49EE_8779_BE92BCE954DF_.wvu.Cols" localSheetId="0" hidden="1">'2020 Sum_Fall Order Form - V12'!$AB:$AD,'2020 Sum_Fall Order Form - V12'!$AG:$BM</definedName>
    <definedName name="Z_2F410863_295B_49EE_8779_BE92BCE954DF_.wvu.FilterData" localSheetId="0" hidden="1">'2020 Sum_Fall Order Form - V12'!$AE$1:$AE$327</definedName>
    <definedName name="Z_2F410863_295B_49EE_8779_BE92BCE954DF_.wvu.PrintArea" localSheetId="0" hidden="1">'2020 Sum_Fall Order Form - V12'!$A$1:$AC$326</definedName>
    <definedName name="Z_2F410863_295B_49EE_8779_BE92BCE954DF_.wvu.PrintTitles" localSheetId="0" hidden="1">'2020 Sum_Fall Order Form - V12'!$23:$25</definedName>
    <definedName name="Z_71F486F7_AC23_4012_92EA_60EEE621ADFF_.wvu.Cols" localSheetId="0" hidden="1">'2020 Sum_Fall Order Form - V12'!$AB:$AD,'2020 Sum_Fall Order Form - V12'!$AG:$BM</definedName>
    <definedName name="Z_71F486F7_AC23_4012_92EA_60EEE621ADFF_.wvu.FilterData" localSheetId="0" hidden="1">'2020 Sum_Fall Order Form - V12'!$AE$1:$AE$327</definedName>
    <definedName name="Z_71F486F7_AC23_4012_92EA_60EEE621ADFF_.wvu.PrintArea" localSheetId="0" hidden="1">'2020 Sum_Fall Order Form - V12'!$A$1:$AC$326</definedName>
    <definedName name="Z_71F486F7_AC23_4012_92EA_60EEE621ADFF_.wvu.PrintTitles" localSheetId="0" hidden="1">'2020 Sum_Fall Order Form - V12'!$23:$25</definedName>
    <definedName name="Z_F48A945A_E99E_4940_A554_1221E692694E_.wvu.FilterData" localSheetId="0" hidden="1">'2020 Sum_Fall Order Form - V12'!$AE$1:$AE$327</definedName>
    <definedName name="Z_F48A945A_E99E_4940_A554_1221E692694E_.wvu.PrintArea" localSheetId="0" hidden="1">'2020 Sum_Fall Order Form - V12'!$A$1:$AC$326</definedName>
    <definedName name="Z_F48A945A_E99E_4940_A554_1221E692694E_.wvu.PrintTitles" localSheetId="0" hidden="1">'2020 Sum_Fall Order Form - V12'!$23:$25</definedName>
  </definedNames>
  <calcPr calcId="191028"/>
  <customWorkbookViews>
    <customWorkbookView name="  - Personal View" guid="{2F410863-295B-49EE-8779-BE92BCE954DF}" mergeInterval="0" personalView="1" maximized="1" windowWidth="1276" windowHeight="769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Peter - Personal View" guid="{71F486F7-AC23-4012-92EA-60EEE621ADFF}" mergeInterval="0" personalView="1" maximized="1" xWindow="1" yWindow="1" windowWidth="1280" windowHeight="580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4" i="19" l="1"/>
  <c r="H505" i="19"/>
  <c r="G504" i="19"/>
  <c r="G503" i="19"/>
  <c r="G502" i="19"/>
  <c r="G500" i="19"/>
  <c r="G498" i="19"/>
  <c r="G496" i="19"/>
  <c r="G494" i="19"/>
  <c r="G492" i="19"/>
  <c r="G490" i="19"/>
  <c r="G488" i="19"/>
  <c r="G486" i="19"/>
  <c r="G484" i="19"/>
  <c r="G482" i="19"/>
  <c r="G480" i="19"/>
  <c r="G478" i="19"/>
  <c r="G476" i="19"/>
  <c r="G474" i="19"/>
  <c r="G472" i="19"/>
  <c r="G470" i="19"/>
  <c r="G468" i="19"/>
  <c r="G466" i="19"/>
  <c r="G464" i="19"/>
  <c r="G462" i="19"/>
  <c r="G460" i="19"/>
  <c r="G458" i="19"/>
  <c r="G456" i="19"/>
  <c r="G454" i="19"/>
  <c r="G452" i="19"/>
  <c r="G450" i="19"/>
  <c r="G448" i="19"/>
  <c r="G446" i="19"/>
  <c r="G444" i="19"/>
  <c r="G442" i="19"/>
  <c r="G440" i="19"/>
  <c r="G438" i="19"/>
  <c r="G436" i="19"/>
  <c r="G434" i="19"/>
  <c r="G432" i="19"/>
  <c r="G430" i="19"/>
  <c r="G428" i="19"/>
  <c r="G426" i="19"/>
  <c r="G424" i="19"/>
  <c r="G422" i="19"/>
  <c r="G420" i="19"/>
  <c r="G418" i="19"/>
  <c r="G416" i="19"/>
  <c r="G414" i="19"/>
  <c r="G412" i="19"/>
  <c r="G410" i="19"/>
  <c r="G408" i="19"/>
  <c r="G406" i="19"/>
  <c r="G404" i="19"/>
  <c r="G402" i="19"/>
  <c r="G400" i="19"/>
  <c r="G398" i="19"/>
  <c r="G396" i="19"/>
  <c r="G394" i="19"/>
  <c r="G392" i="19"/>
  <c r="G390" i="19"/>
  <c r="G388" i="19"/>
  <c r="G386" i="19"/>
  <c r="G384" i="19"/>
  <c r="G382" i="19"/>
  <c r="G380" i="19"/>
  <c r="G378" i="19"/>
  <c r="G376" i="19"/>
  <c r="G374" i="19"/>
  <c r="G372" i="19"/>
  <c r="G370" i="19"/>
  <c r="G368" i="19"/>
  <c r="G366" i="19"/>
  <c r="G364" i="19"/>
  <c r="G362" i="19"/>
  <c r="G360" i="19"/>
  <c r="G358" i="19"/>
  <c r="G356" i="19"/>
  <c r="G354" i="19"/>
  <c r="G352" i="19"/>
  <c r="G350" i="19"/>
  <c r="G348" i="19"/>
  <c r="G346" i="19"/>
  <c r="G344" i="19"/>
  <c r="G342" i="19"/>
  <c r="G340" i="19"/>
  <c r="G338" i="19"/>
  <c r="G336" i="19"/>
  <c r="G334" i="19"/>
  <c r="G332" i="19"/>
  <c r="G330" i="19"/>
  <c r="G328" i="19"/>
  <c r="G326" i="19"/>
  <c r="G324" i="19"/>
  <c r="G322" i="19"/>
  <c r="G320" i="19"/>
  <c r="G318" i="19"/>
  <c r="G316" i="19"/>
  <c r="G314" i="19"/>
  <c r="G312" i="19"/>
  <c r="G310" i="19"/>
  <c r="G308" i="19"/>
  <c r="G306" i="19"/>
  <c r="G304" i="19"/>
  <c r="G302" i="19"/>
  <c r="G300" i="19"/>
  <c r="G298" i="19"/>
  <c r="G296" i="19"/>
  <c r="G294" i="19"/>
  <c r="G292" i="19"/>
  <c r="G290" i="19"/>
  <c r="G288" i="19"/>
  <c r="G286" i="19"/>
  <c r="G284" i="19"/>
  <c r="G282" i="19"/>
  <c r="G280" i="19"/>
  <c r="G278" i="19"/>
  <c r="G276" i="19"/>
  <c r="G274" i="19"/>
  <c r="G272" i="19"/>
  <c r="G270" i="19"/>
  <c r="G268" i="19"/>
  <c r="G266" i="19"/>
  <c r="G264" i="19"/>
  <c r="G262" i="19"/>
  <c r="G260" i="19"/>
  <c r="G258" i="19"/>
  <c r="G256" i="19"/>
  <c r="G254" i="19"/>
  <c r="G252" i="19"/>
  <c r="G250" i="19"/>
  <c r="G248" i="19"/>
  <c r="G246" i="19"/>
  <c r="G244" i="19"/>
  <c r="G242" i="19"/>
  <c r="G240" i="19"/>
  <c r="G238" i="19"/>
  <c r="G236" i="19"/>
  <c r="G234" i="19"/>
  <c r="G232" i="19"/>
  <c r="G230" i="19"/>
  <c r="G228" i="19"/>
  <c r="G226" i="19"/>
  <c r="G224" i="19"/>
  <c r="G222" i="19"/>
  <c r="G220" i="19"/>
  <c r="G218" i="19"/>
  <c r="G216" i="19"/>
  <c r="G214" i="19"/>
  <c r="G212" i="19"/>
  <c r="G210" i="19"/>
  <c r="G208" i="19"/>
  <c r="G206" i="19"/>
  <c r="G204" i="19"/>
  <c r="G202" i="19"/>
  <c r="G200" i="19"/>
  <c r="G198" i="19"/>
  <c r="G196" i="19"/>
  <c r="G194" i="19"/>
  <c r="G192" i="19"/>
  <c r="G190" i="19"/>
  <c r="G188" i="19"/>
  <c r="G186" i="19"/>
  <c r="G184" i="19"/>
  <c r="G182" i="19"/>
  <c r="G180" i="19"/>
  <c r="G178" i="19"/>
  <c r="G176" i="19"/>
  <c r="G174" i="19"/>
  <c r="G172" i="19"/>
  <c r="G170" i="19"/>
  <c r="G168" i="19"/>
  <c r="G166" i="19"/>
  <c r="G164" i="19"/>
  <c r="G162" i="19"/>
  <c r="G160" i="19"/>
  <c r="G158" i="19"/>
  <c r="G156" i="19"/>
  <c r="G154" i="19"/>
  <c r="G152" i="19"/>
  <c r="G150" i="19"/>
  <c r="G148" i="19"/>
  <c r="G146" i="19"/>
  <c r="G144" i="19"/>
  <c r="G142" i="19"/>
  <c r="G140" i="19"/>
  <c r="G138" i="19"/>
  <c r="G136" i="19"/>
  <c r="G134" i="19"/>
  <c r="G132" i="19"/>
  <c r="G130" i="19"/>
  <c r="G128" i="19"/>
  <c r="G126" i="19"/>
  <c r="G124" i="19"/>
  <c r="G122" i="19"/>
  <c r="G120" i="19"/>
  <c r="G118" i="19"/>
  <c r="G116" i="19"/>
  <c r="G114" i="19"/>
  <c r="G112" i="19"/>
  <c r="G110" i="19"/>
  <c r="G108" i="19"/>
  <c r="G106" i="19"/>
  <c r="G104" i="19"/>
  <c r="G102" i="19"/>
  <c r="G100" i="19"/>
  <c r="G98" i="19"/>
  <c r="G96" i="19"/>
  <c r="G94" i="19"/>
  <c r="G92" i="19"/>
  <c r="G90" i="19"/>
  <c r="G88" i="19"/>
  <c r="G86" i="19"/>
  <c r="G84" i="19"/>
  <c r="G82" i="19"/>
  <c r="G80" i="19"/>
  <c r="G78" i="19"/>
  <c r="G76" i="19"/>
  <c r="G74" i="19"/>
  <c r="G72" i="19"/>
  <c r="G70" i="19"/>
  <c r="G68" i="19"/>
  <c r="G66" i="19"/>
  <c r="G64" i="19"/>
  <c r="G62" i="19"/>
  <c r="G60" i="19"/>
  <c r="G58" i="19"/>
  <c r="G56" i="19"/>
  <c r="G54" i="19"/>
  <c r="G52" i="19"/>
  <c r="G50" i="19"/>
  <c r="G48" i="19"/>
  <c r="G46" i="19"/>
  <c r="G44" i="19"/>
  <c r="G42" i="19"/>
  <c r="G40" i="19"/>
  <c r="G38" i="19"/>
  <c r="G36" i="19"/>
  <c r="G34" i="19"/>
  <c r="G32" i="19"/>
  <c r="G30" i="19"/>
  <c r="G28" i="19"/>
  <c r="G26" i="19"/>
  <c r="G24" i="19"/>
  <c r="G22" i="19"/>
  <c r="G20" i="19"/>
  <c r="G18" i="19"/>
  <c r="G16" i="19"/>
  <c r="G14" i="19"/>
  <c r="G12" i="19"/>
  <c r="G10" i="19"/>
  <c r="G8" i="19"/>
  <c r="G6" i="19"/>
  <c r="G4" i="19"/>
  <c r="G2" i="19"/>
  <c r="D504" i="19"/>
  <c r="E504" i="19"/>
  <c r="D505" i="19"/>
  <c r="E505" i="19"/>
  <c r="G504" i="18"/>
  <c r="G503" i="18"/>
  <c r="G502" i="18"/>
  <c r="G500" i="18"/>
  <c r="G498" i="18"/>
  <c r="G496" i="18"/>
  <c r="G494" i="18"/>
  <c r="G492" i="18"/>
  <c r="G490" i="18"/>
  <c r="G488" i="18"/>
  <c r="G486" i="18"/>
  <c r="G484" i="18"/>
  <c r="G482" i="18"/>
  <c r="G480" i="18"/>
  <c r="G478" i="18"/>
  <c r="G476" i="18"/>
  <c r="G474" i="18"/>
  <c r="G472" i="18"/>
  <c r="G470" i="18"/>
  <c r="G468" i="18"/>
  <c r="G466" i="18"/>
  <c r="G464" i="18"/>
  <c r="G462" i="18"/>
  <c r="G460" i="18"/>
  <c r="G458" i="18"/>
  <c r="G456" i="18"/>
  <c r="G454" i="18"/>
  <c r="G452" i="18"/>
  <c r="G450" i="18"/>
  <c r="G448" i="18"/>
  <c r="G446" i="18"/>
  <c r="G444" i="18"/>
  <c r="G442" i="18"/>
  <c r="G440" i="18"/>
  <c r="G438" i="18"/>
  <c r="G436" i="18"/>
  <c r="G434" i="18"/>
  <c r="G432" i="18"/>
  <c r="G430" i="18"/>
  <c r="G428" i="18"/>
  <c r="G426" i="18"/>
  <c r="G424" i="18"/>
  <c r="G422" i="18"/>
  <c r="G420" i="18"/>
  <c r="G418" i="18"/>
  <c r="G416" i="18"/>
  <c r="G414" i="18"/>
  <c r="G412" i="18"/>
  <c r="G410" i="18"/>
  <c r="G408" i="18"/>
  <c r="G406" i="18"/>
  <c r="G404" i="18"/>
  <c r="G402" i="18"/>
  <c r="G400" i="18"/>
  <c r="G398" i="18"/>
  <c r="G396" i="18"/>
  <c r="G394" i="18"/>
  <c r="G392" i="18"/>
  <c r="G390" i="18"/>
  <c r="G388" i="18"/>
  <c r="G386" i="18"/>
  <c r="G384" i="18"/>
  <c r="G382" i="18"/>
  <c r="G380" i="18"/>
  <c r="G378" i="18"/>
  <c r="G376" i="18"/>
  <c r="G374" i="18"/>
  <c r="G372" i="18"/>
  <c r="G370" i="18"/>
  <c r="G368" i="18"/>
  <c r="G366" i="18"/>
  <c r="G364" i="18"/>
  <c r="G362" i="18"/>
  <c r="G360" i="18"/>
  <c r="G358" i="18"/>
  <c r="G356" i="18"/>
  <c r="G354" i="18"/>
  <c r="G352" i="18"/>
  <c r="G350" i="18"/>
  <c r="G348" i="18"/>
  <c r="G346" i="18"/>
  <c r="G344" i="18"/>
  <c r="G342" i="18"/>
  <c r="G340" i="18"/>
  <c r="G338" i="18"/>
  <c r="G336" i="18"/>
  <c r="G334" i="18"/>
  <c r="G332" i="18"/>
  <c r="G330" i="18"/>
  <c r="G328" i="18"/>
  <c r="G326" i="18"/>
  <c r="G324" i="18"/>
  <c r="G322" i="18"/>
  <c r="G320" i="18"/>
  <c r="G318" i="18"/>
  <c r="G316" i="18"/>
  <c r="G314" i="18"/>
  <c r="G312" i="18"/>
  <c r="G310" i="18"/>
  <c r="G308" i="18"/>
  <c r="G306" i="18"/>
  <c r="G304" i="18"/>
  <c r="G302" i="18"/>
  <c r="G300" i="18"/>
  <c r="G298" i="18"/>
  <c r="G296" i="18"/>
  <c r="G294" i="18"/>
  <c r="G292" i="18"/>
  <c r="G290" i="18"/>
  <c r="G288" i="18"/>
  <c r="G286" i="18"/>
  <c r="G284" i="18"/>
  <c r="G282" i="18"/>
  <c r="G280" i="18"/>
  <c r="G278" i="18"/>
  <c r="G276" i="18"/>
  <c r="G274" i="18"/>
  <c r="G272" i="18"/>
  <c r="G270" i="18"/>
  <c r="G268" i="18"/>
  <c r="G266" i="18"/>
  <c r="G264" i="18"/>
  <c r="G262" i="18"/>
  <c r="G260" i="18"/>
  <c r="G258" i="18"/>
  <c r="G256" i="18"/>
  <c r="G254" i="18"/>
  <c r="G252" i="18"/>
  <c r="G250" i="18"/>
  <c r="G248" i="18"/>
  <c r="G246" i="18"/>
  <c r="G244" i="18"/>
  <c r="G242" i="18"/>
  <c r="G240" i="18"/>
  <c r="G238" i="18"/>
  <c r="G236" i="18"/>
  <c r="G234" i="18"/>
  <c r="G232" i="18"/>
  <c r="G230" i="18"/>
  <c r="G228" i="18"/>
  <c r="G226" i="18"/>
  <c r="G224" i="18"/>
  <c r="G222" i="18"/>
  <c r="G220" i="18"/>
  <c r="G218" i="18"/>
  <c r="G216" i="18"/>
  <c r="G214" i="18"/>
  <c r="G212" i="18"/>
  <c r="G210" i="18"/>
  <c r="G208" i="18"/>
  <c r="G206" i="18"/>
  <c r="G204" i="18"/>
  <c r="G202" i="18"/>
  <c r="G200" i="18"/>
  <c r="G198" i="18"/>
  <c r="G196" i="18"/>
  <c r="G194" i="18"/>
  <c r="G192" i="18"/>
  <c r="G190" i="18"/>
  <c r="G188" i="18"/>
  <c r="G186" i="18"/>
  <c r="G184" i="18"/>
  <c r="G182" i="18"/>
  <c r="G180" i="18"/>
  <c r="G178" i="18"/>
  <c r="G176" i="18"/>
  <c r="G174" i="18"/>
  <c r="G172" i="18"/>
  <c r="G170" i="18"/>
  <c r="G168" i="18"/>
  <c r="G166" i="18"/>
  <c r="G164" i="18"/>
  <c r="G162" i="18"/>
  <c r="G160" i="18"/>
  <c r="G158" i="18"/>
  <c r="G156" i="18"/>
  <c r="G154" i="18"/>
  <c r="G152" i="18"/>
  <c r="G150" i="18"/>
  <c r="G148" i="18"/>
  <c r="G146" i="18"/>
  <c r="G144" i="18"/>
  <c r="G142" i="18"/>
  <c r="G140" i="18"/>
  <c r="G138" i="18"/>
  <c r="G136" i="18"/>
  <c r="G134" i="18"/>
  <c r="G132" i="18"/>
  <c r="G130" i="18"/>
  <c r="G128" i="18"/>
  <c r="G126" i="18"/>
  <c r="G124" i="18"/>
  <c r="G122" i="18"/>
  <c r="G120" i="18"/>
  <c r="G118" i="18"/>
  <c r="G116" i="18"/>
  <c r="G114" i="18"/>
  <c r="G112" i="18"/>
  <c r="G110" i="18"/>
  <c r="G108" i="18"/>
  <c r="G106" i="18"/>
  <c r="G104" i="18"/>
  <c r="G102" i="18"/>
  <c r="G100" i="18"/>
  <c r="G98" i="18"/>
  <c r="G96" i="18"/>
  <c r="G94" i="18"/>
  <c r="G92" i="18"/>
  <c r="G90" i="18"/>
  <c r="G88" i="18"/>
  <c r="G86" i="18"/>
  <c r="G84" i="18"/>
  <c r="G82" i="18"/>
  <c r="G80" i="18"/>
  <c r="G78" i="18"/>
  <c r="G76" i="18"/>
  <c r="G74" i="18"/>
  <c r="G72" i="18"/>
  <c r="G70" i="18"/>
  <c r="G68" i="18"/>
  <c r="G66" i="18"/>
  <c r="G64" i="18"/>
  <c r="G62" i="18"/>
  <c r="G60" i="18"/>
  <c r="G58" i="18"/>
  <c r="G56" i="18"/>
  <c r="G54" i="18"/>
  <c r="G52" i="18"/>
  <c r="G50" i="18"/>
  <c r="G48" i="18"/>
  <c r="G46" i="18"/>
  <c r="G44" i="18"/>
  <c r="G42" i="18"/>
  <c r="G40" i="18"/>
  <c r="G38" i="18"/>
  <c r="G36" i="18"/>
  <c r="G34" i="18"/>
  <c r="G32" i="18"/>
  <c r="G30" i="18"/>
  <c r="G28" i="18"/>
  <c r="G26" i="18"/>
  <c r="G24" i="18"/>
  <c r="G22" i="18"/>
  <c r="G20" i="18"/>
  <c r="G18" i="18"/>
  <c r="G16" i="18"/>
  <c r="G14" i="18"/>
  <c r="G12" i="18"/>
  <c r="G10" i="18"/>
  <c r="G8" i="18"/>
  <c r="G6" i="18"/>
  <c r="G4" i="18"/>
  <c r="G2" i="18"/>
  <c r="H504" i="18"/>
  <c r="H505" i="18"/>
  <c r="D505" i="18"/>
  <c r="E505" i="18"/>
  <c r="D504" i="18"/>
  <c r="E504" i="18"/>
  <c r="G340" i="17"/>
  <c r="H341" i="17"/>
  <c r="E341" i="17"/>
  <c r="D341" i="17"/>
  <c r="H340" i="17"/>
  <c r="E340" i="17"/>
  <c r="D340" i="17"/>
  <c r="H369" i="17"/>
  <c r="H371" i="17"/>
  <c r="H373" i="17"/>
  <c r="H375" i="17"/>
  <c r="H377" i="17"/>
  <c r="H379" i="17"/>
  <c r="H381" i="17"/>
  <c r="H383" i="17"/>
  <c r="H385" i="17"/>
  <c r="H387" i="17"/>
  <c r="H389" i="17"/>
  <c r="H391" i="17"/>
  <c r="H393" i="17"/>
  <c r="H395" i="17"/>
  <c r="H397" i="17"/>
  <c r="H399" i="17"/>
  <c r="H401" i="17"/>
  <c r="H403" i="17"/>
  <c r="H405" i="17"/>
  <c r="H407" i="17"/>
  <c r="H409" i="17"/>
  <c r="H411" i="17"/>
  <c r="H413" i="17"/>
  <c r="H415" i="17"/>
  <c r="H417" i="17"/>
  <c r="H419" i="17"/>
  <c r="H421" i="17"/>
  <c r="H423" i="17"/>
  <c r="H425" i="17"/>
  <c r="H427" i="17"/>
  <c r="H429" i="17"/>
  <c r="H431" i="17"/>
  <c r="H433" i="17"/>
  <c r="H435" i="17"/>
  <c r="H437" i="17"/>
  <c r="H439" i="17"/>
  <c r="H441" i="17"/>
  <c r="H443" i="17"/>
  <c r="H445" i="17"/>
  <c r="H447" i="17"/>
  <c r="H449" i="17"/>
  <c r="H451" i="17"/>
  <c r="H453" i="17"/>
  <c r="H455" i="17"/>
  <c r="H457" i="17"/>
  <c r="H459" i="17"/>
  <c r="H461" i="17"/>
  <c r="H463" i="17"/>
  <c r="H465" i="17"/>
  <c r="H467" i="17"/>
  <c r="H469" i="17"/>
  <c r="H471" i="17"/>
  <c r="H473" i="17"/>
  <c r="H475" i="17"/>
  <c r="H477" i="17"/>
  <c r="H479" i="17"/>
  <c r="H481" i="17"/>
  <c r="H483" i="17"/>
  <c r="H485" i="17"/>
  <c r="H487" i="17"/>
  <c r="H489" i="17"/>
  <c r="H491" i="17"/>
  <c r="H493" i="17"/>
  <c r="H495" i="17"/>
  <c r="H497" i="17"/>
  <c r="H499" i="17"/>
  <c r="H501" i="17"/>
  <c r="H505" i="17"/>
  <c r="D369" i="17"/>
  <c r="E369" i="17"/>
  <c r="D371" i="17"/>
  <c r="E371" i="17"/>
  <c r="D373" i="17"/>
  <c r="E373" i="17"/>
  <c r="D375" i="17"/>
  <c r="E375" i="17"/>
  <c r="D377" i="17"/>
  <c r="E377" i="17"/>
  <c r="D379" i="17"/>
  <c r="E379" i="17"/>
  <c r="D381" i="17"/>
  <c r="E381" i="17"/>
  <c r="D383" i="17"/>
  <c r="E383" i="17"/>
  <c r="D385" i="17"/>
  <c r="E385" i="17"/>
  <c r="D387" i="17"/>
  <c r="E387" i="17"/>
  <c r="D389" i="17"/>
  <c r="E389" i="17"/>
  <c r="D391" i="17"/>
  <c r="E391" i="17"/>
  <c r="D393" i="17"/>
  <c r="E393" i="17"/>
  <c r="D395" i="17"/>
  <c r="E395" i="17"/>
  <c r="D397" i="17"/>
  <c r="E397" i="17"/>
  <c r="D399" i="17"/>
  <c r="E399" i="17"/>
  <c r="D401" i="17"/>
  <c r="E401" i="17"/>
  <c r="D403" i="17"/>
  <c r="E403" i="17"/>
  <c r="D405" i="17"/>
  <c r="E405" i="17"/>
  <c r="D407" i="17"/>
  <c r="E407" i="17"/>
  <c r="D409" i="17"/>
  <c r="E409" i="17"/>
  <c r="D411" i="17"/>
  <c r="E411" i="17"/>
  <c r="D413" i="17"/>
  <c r="E413" i="17"/>
  <c r="D415" i="17"/>
  <c r="E415" i="17"/>
  <c r="D417" i="17"/>
  <c r="E417" i="17"/>
  <c r="D419" i="17"/>
  <c r="E419" i="17"/>
  <c r="D421" i="17"/>
  <c r="E421" i="17"/>
  <c r="D423" i="17"/>
  <c r="E423" i="17"/>
  <c r="D425" i="17"/>
  <c r="E425" i="17"/>
  <c r="D427" i="17"/>
  <c r="E427" i="17"/>
  <c r="D429" i="17"/>
  <c r="E429" i="17"/>
  <c r="D431" i="17"/>
  <c r="E431" i="17"/>
  <c r="D433" i="17"/>
  <c r="E433" i="17"/>
  <c r="D435" i="17"/>
  <c r="E435" i="17"/>
  <c r="D437" i="17"/>
  <c r="E437" i="17"/>
  <c r="D439" i="17"/>
  <c r="E439" i="17"/>
  <c r="D441" i="17"/>
  <c r="E441" i="17"/>
  <c r="D443" i="17"/>
  <c r="E443" i="17"/>
  <c r="D445" i="17"/>
  <c r="E445" i="17"/>
  <c r="D447" i="17"/>
  <c r="E447" i="17"/>
  <c r="D449" i="17"/>
  <c r="E449" i="17"/>
  <c r="D451" i="17"/>
  <c r="E451" i="17"/>
  <c r="D453" i="17"/>
  <c r="E453" i="17"/>
  <c r="D455" i="17"/>
  <c r="E455" i="17"/>
  <c r="D457" i="17"/>
  <c r="E457" i="17"/>
  <c r="D459" i="17"/>
  <c r="E459" i="17"/>
  <c r="D461" i="17"/>
  <c r="E461" i="17"/>
  <c r="D463" i="17"/>
  <c r="E463" i="17"/>
  <c r="D465" i="17"/>
  <c r="E465" i="17"/>
  <c r="D467" i="17"/>
  <c r="E467" i="17"/>
  <c r="D469" i="17"/>
  <c r="E469" i="17"/>
  <c r="D471" i="17"/>
  <c r="E471" i="17"/>
  <c r="D473" i="17"/>
  <c r="E473" i="17"/>
  <c r="D475" i="17"/>
  <c r="E475" i="17"/>
  <c r="D477" i="17"/>
  <c r="E477" i="17"/>
  <c r="D479" i="17"/>
  <c r="E479" i="17"/>
  <c r="D481" i="17"/>
  <c r="E481" i="17"/>
  <c r="D483" i="17"/>
  <c r="E483" i="17"/>
  <c r="D485" i="17"/>
  <c r="E485" i="17"/>
  <c r="D487" i="17"/>
  <c r="E487" i="17"/>
  <c r="D489" i="17"/>
  <c r="E489" i="17"/>
  <c r="D491" i="17"/>
  <c r="E491" i="17"/>
  <c r="D493" i="17"/>
  <c r="E493" i="17"/>
  <c r="D495" i="17"/>
  <c r="E495" i="17"/>
  <c r="D497" i="17"/>
  <c r="E497" i="17"/>
  <c r="D499" i="17"/>
  <c r="E499" i="17"/>
  <c r="D501" i="17"/>
  <c r="E501" i="17"/>
  <c r="D505" i="17"/>
  <c r="E505" i="17"/>
  <c r="G504" i="17"/>
  <c r="G503" i="17"/>
  <c r="G502" i="17"/>
  <c r="G500" i="17"/>
  <c r="G498" i="17"/>
  <c r="G496" i="17"/>
  <c r="G494" i="17"/>
  <c r="G492" i="17"/>
  <c r="G490" i="17"/>
  <c r="G488" i="17"/>
  <c r="G486" i="17"/>
  <c r="G484" i="17"/>
  <c r="G482" i="17"/>
  <c r="G480" i="17"/>
  <c r="G478" i="17"/>
  <c r="G476" i="17"/>
  <c r="G474" i="17"/>
  <c r="G472" i="17"/>
  <c r="G470" i="17"/>
  <c r="G468" i="17"/>
  <c r="G466" i="17"/>
  <c r="G464" i="17"/>
  <c r="G462" i="17"/>
  <c r="G460" i="17"/>
  <c r="G458" i="17"/>
  <c r="G456" i="17"/>
  <c r="G454" i="17"/>
  <c r="G452" i="17"/>
  <c r="G450" i="17"/>
  <c r="G448" i="17"/>
  <c r="G446" i="17"/>
  <c r="G444" i="17"/>
  <c r="G442" i="17"/>
  <c r="G440" i="17"/>
  <c r="G438" i="17"/>
  <c r="G436" i="17"/>
  <c r="G434" i="17"/>
  <c r="G432" i="17"/>
  <c r="G430" i="17"/>
  <c r="G428" i="17"/>
  <c r="G426" i="17"/>
  <c r="G424" i="17"/>
  <c r="G422" i="17"/>
  <c r="G420" i="17"/>
  <c r="G418" i="17"/>
  <c r="G416" i="17"/>
  <c r="G414" i="17"/>
  <c r="G412" i="17"/>
  <c r="G410" i="17"/>
  <c r="G408" i="17"/>
  <c r="G406" i="17"/>
  <c r="G404" i="17"/>
  <c r="G402" i="17"/>
  <c r="G400" i="17"/>
  <c r="G398" i="17"/>
  <c r="G396" i="17"/>
  <c r="G394" i="17"/>
  <c r="G392" i="17"/>
  <c r="G390" i="17"/>
  <c r="G388" i="17"/>
  <c r="G386" i="17"/>
  <c r="G384" i="17"/>
  <c r="G382" i="17"/>
  <c r="G380" i="17"/>
  <c r="G378" i="17"/>
  <c r="G376" i="17"/>
  <c r="G374" i="17"/>
  <c r="G372" i="17"/>
  <c r="G370" i="17"/>
  <c r="G368" i="17"/>
  <c r="G366" i="17"/>
  <c r="G364" i="17"/>
  <c r="G362" i="17"/>
  <c r="G360" i="17"/>
  <c r="G358" i="17"/>
  <c r="G356" i="17"/>
  <c r="G354" i="17"/>
  <c r="G352" i="17"/>
  <c r="G350" i="17"/>
  <c r="G348" i="17"/>
  <c r="G346" i="17"/>
  <c r="G344" i="17"/>
  <c r="G342" i="17"/>
  <c r="G338" i="17"/>
  <c r="G336" i="17"/>
  <c r="G334" i="17"/>
  <c r="G332" i="17"/>
  <c r="G330" i="17"/>
  <c r="G328" i="17"/>
  <c r="G326" i="17"/>
  <c r="G324" i="17"/>
  <c r="G322" i="17"/>
  <c r="G320" i="17"/>
  <c r="G318" i="17"/>
  <c r="G316" i="17"/>
  <c r="G314" i="17"/>
  <c r="G312" i="17"/>
  <c r="G310" i="17"/>
  <c r="G308" i="17"/>
  <c r="G306" i="17"/>
  <c r="G304" i="17"/>
  <c r="G302" i="17"/>
  <c r="G300" i="17"/>
  <c r="G298" i="17"/>
  <c r="G296" i="17"/>
  <c r="G294" i="17"/>
  <c r="G292" i="17"/>
  <c r="G290" i="17"/>
  <c r="G288" i="17"/>
  <c r="G286" i="17"/>
  <c r="G284" i="17"/>
  <c r="G282" i="17"/>
  <c r="G280" i="17"/>
  <c r="G278" i="17"/>
  <c r="G276" i="17"/>
  <c r="G274" i="17"/>
  <c r="G272" i="17"/>
  <c r="G270" i="17"/>
  <c r="G268" i="17"/>
  <c r="G266" i="17"/>
  <c r="G264" i="17"/>
  <c r="G262" i="17"/>
  <c r="G260" i="17"/>
  <c r="G258" i="17"/>
  <c r="G256" i="17"/>
  <c r="G254" i="17"/>
  <c r="G252" i="17"/>
  <c r="G250" i="17"/>
  <c r="G248" i="17"/>
  <c r="G246" i="17"/>
  <c r="G244" i="17"/>
  <c r="G242" i="17"/>
  <c r="G240" i="17"/>
  <c r="G238" i="17"/>
  <c r="G236" i="17"/>
  <c r="G234" i="17"/>
  <c r="G232" i="17"/>
  <c r="G230" i="17"/>
  <c r="G228" i="17"/>
  <c r="G226" i="17"/>
  <c r="G224" i="17"/>
  <c r="G222" i="17"/>
  <c r="G220" i="17"/>
  <c r="G218" i="17"/>
  <c r="G216" i="17"/>
  <c r="G214" i="17"/>
  <c r="G212" i="17"/>
  <c r="G210" i="17"/>
  <c r="G208" i="17"/>
  <c r="G206" i="17"/>
  <c r="G204" i="17"/>
  <c r="G202" i="17"/>
  <c r="G200" i="17"/>
  <c r="G198" i="17"/>
  <c r="G196" i="17"/>
  <c r="G194" i="17"/>
  <c r="G192" i="17"/>
  <c r="G190" i="17"/>
  <c r="G188" i="17"/>
  <c r="G186" i="17"/>
  <c r="G184" i="17"/>
  <c r="G182" i="17"/>
  <c r="G180" i="17"/>
  <c r="G178" i="17"/>
  <c r="G176" i="17"/>
  <c r="G174" i="17"/>
  <c r="G172" i="17"/>
  <c r="G170" i="17"/>
  <c r="G168" i="17"/>
  <c r="G166" i="17"/>
  <c r="G164" i="17"/>
  <c r="G162" i="17"/>
  <c r="G160" i="17"/>
  <c r="G158" i="17"/>
  <c r="G156" i="17"/>
  <c r="G154" i="17"/>
  <c r="G152" i="17"/>
  <c r="G150" i="17"/>
  <c r="G148" i="17"/>
  <c r="G146" i="17"/>
  <c r="G144" i="17"/>
  <c r="G142" i="17"/>
  <c r="G140" i="17"/>
  <c r="G138" i="17"/>
  <c r="G136" i="17"/>
  <c r="G134" i="17"/>
  <c r="G132" i="17"/>
  <c r="G130" i="17"/>
  <c r="G128" i="17"/>
  <c r="G126" i="17"/>
  <c r="G124" i="17"/>
  <c r="G122" i="17"/>
  <c r="G120" i="17"/>
  <c r="G118" i="17"/>
  <c r="G116" i="17"/>
  <c r="G114" i="17"/>
  <c r="G112" i="17"/>
  <c r="G110" i="17"/>
  <c r="G108" i="17"/>
  <c r="G106" i="17"/>
  <c r="G104" i="17"/>
  <c r="G102" i="17"/>
  <c r="G100" i="17"/>
  <c r="G98" i="17"/>
  <c r="G96" i="17"/>
  <c r="G94" i="17"/>
  <c r="G92" i="17"/>
  <c r="G90" i="17"/>
  <c r="G88" i="17"/>
  <c r="G86" i="17"/>
  <c r="G84" i="17"/>
  <c r="G82" i="17"/>
  <c r="G80" i="17"/>
  <c r="G78" i="17"/>
  <c r="G76" i="17"/>
  <c r="G74" i="17"/>
  <c r="G72" i="17"/>
  <c r="G70" i="17"/>
  <c r="G68" i="17"/>
  <c r="G66" i="17"/>
  <c r="G64" i="17"/>
  <c r="G62" i="17"/>
  <c r="G60" i="17"/>
  <c r="G58" i="17"/>
  <c r="G56" i="17"/>
  <c r="G54" i="17"/>
  <c r="G52" i="17"/>
  <c r="G50" i="17"/>
  <c r="G48" i="17"/>
  <c r="G46" i="17"/>
  <c r="G44" i="17"/>
  <c r="G42" i="17"/>
  <c r="G40" i="17"/>
  <c r="G38" i="17"/>
  <c r="G36" i="17"/>
  <c r="G34" i="17"/>
  <c r="G32" i="17"/>
  <c r="G30" i="17"/>
  <c r="G28" i="17"/>
  <c r="G26" i="17"/>
  <c r="G24" i="17"/>
  <c r="G22" i="17"/>
  <c r="G20" i="17"/>
  <c r="G18" i="17"/>
  <c r="G16" i="17"/>
  <c r="G14" i="17"/>
  <c r="G12" i="17"/>
  <c r="G10" i="17"/>
  <c r="G8" i="17"/>
  <c r="G6" i="17"/>
  <c r="G4" i="17"/>
  <c r="G2" i="17"/>
  <c r="H37" i="17"/>
  <c r="E37" i="17"/>
  <c r="D37" i="17"/>
  <c r="H35" i="17"/>
  <c r="E35" i="17"/>
  <c r="D35" i="17"/>
  <c r="BF220" i="1"/>
  <c r="BG220" i="1"/>
  <c r="BH220" i="1"/>
  <c r="BI220" i="1"/>
  <c r="BJ220" i="1"/>
  <c r="BK220" i="1"/>
  <c r="BL220" i="1"/>
  <c r="AH220" i="1"/>
  <c r="AJ220" i="1"/>
  <c r="AL220" i="1"/>
  <c r="S220" i="1"/>
  <c r="G341" i="17"/>
  <c r="V220" i="1"/>
  <c r="G341" i="18"/>
  <c r="Y220" i="1"/>
  <c r="G341" i="19"/>
  <c r="Y321" i="1"/>
  <c r="Y320" i="1"/>
  <c r="Y318" i="1"/>
  <c r="G501" i="19"/>
  <c r="Y317" i="1"/>
  <c r="G499" i="19"/>
  <c r="Y316" i="1"/>
  <c r="G497" i="19"/>
  <c r="Y315" i="1"/>
  <c r="G495" i="19"/>
  <c r="Y313" i="1"/>
  <c r="G491" i="19"/>
  <c r="Y312" i="1"/>
  <c r="G489" i="19"/>
  <c r="Y310" i="1"/>
  <c r="G487" i="19"/>
  <c r="Y306" i="1"/>
  <c r="G483" i="19"/>
  <c r="Y305" i="1"/>
  <c r="G481" i="19"/>
  <c r="Y304" i="1"/>
  <c r="G479" i="19"/>
  <c r="Y303" i="1"/>
  <c r="G477" i="19"/>
  <c r="Y300" i="1"/>
  <c r="G473" i="19"/>
  <c r="Y299" i="1"/>
  <c r="G471" i="19"/>
  <c r="Y298" i="1"/>
  <c r="G469" i="19"/>
  <c r="Y296" i="1"/>
  <c r="G467" i="19"/>
  <c r="Y295" i="1"/>
  <c r="G465" i="19"/>
  <c r="Y294" i="1"/>
  <c r="G463" i="19"/>
  <c r="Y293" i="1"/>
  <c r="G461" i="19"/>
  <c r="Y292" i="1"/>
  <c r="G459" i="19"/>
  <c r="Y289" i="1"/>
  <c r="G455" i="19"/>
  <c r="Y287" i="1"/>
  <c r="G453" i="19"/>
  <c r="Y286" i="1"/>
  <c r="G451" i="19"/>
  <c r="Y285" i="1"/>
  <c r="G449" i="19"/>
  <c r="Y284" i="1"/>
  <c r="G447" i="19"/>
  <c r="Y282" i="1"/>
  <c r="G443" i="19"/>
  <c r="V321" i="1"/>
  <c r="S321" i="1"/>
  <c r="AE321" i="1"/>
  <c r="V320" i="1"/>
  <c r="V318" i="1"/>
  <c r="G501" i="18"/>
  <c r="V317" i="1"/>
  <c r="G499" i="18"/>
  <c r="V316" i="1"/>
  <c r="G497" i="18"/>
  <c r="V315" i="1"/>
  <c r="G495" i="18"/>
  <c r="V313" i="1"/>
  <c r="G491" i="18"/>
  <c r="V312" i="1"/>
  <c r="G489" i="18"/>
  <c r="V310" i="1"/>
  <c r="G487" i="18"/>
  <c r="V306" i="1"/>
  <c r="G483" i="18"/>
  <c r="V305" i="1"/>
  <c r="V304" i="1"/>
  <c r="G479" i="18"/>
  <c r="V303" i="1"/>
  <c r="G477" i="18"/>
  <c r="V300" i="1"/>
  <c r="G473" i="18"/>
  <c r="V299" i="1"/>
  <c r="V298" i="1"/>
  <c r="G469" i="18"/>
  <c r="V296" i="1"/>
  <c r="G467" i="18"/>
  <c r="V295" i="1"/>
  <c r="G465" i="18"/>
  <c r="V294" i="1"/>
  <c r="G463" i="18"/>
  <c r="V293" i="1"/>
  <c r="G461" i="18"/>
  <c r="V292" i="1"/>
  <c r="G459" i="18"/>
  <c r="V289" i="1"/>
  <c r="G455" i="18"/>
  <c r="V287" i="1"/>
  <c r="G453" i="18"/>
  <c r="V286" i="1"/>
  <c r="G451" i="18"/>
  <c r="V285" i="1"/>
  <c r="G449" i="18"/>
  <c r="V284" i="1"/>
  <c r="G447" i="18"/>
  <c r="V282" i="1"/>
  <c r="S320" i="1"/>
  <c r="S318" i="1"/>
  <c r="G501" i="17"/>
  <c r="S317" i="1"/>
  <c r="S316" i="1"/>
  <c r="G497" i="17"/>
  <c r="S315" i="1"/>
  <c r="G495" i="17"/>
  <c r="S313" i="1"/>
  <c r="G491" i="17"/>
  <c r="S312" i="1"/>
  <c r="G489" i="17"/>
  <c r="S310" i="1"/>
  <c r="G487" i="17"/>
  <c r="S306" i="1"/>
  <c r="S305" i="1"/>
  <c r="G481" i="17"/>
  <c r="S304" i="1"/>
  <c r="G479" i="17"/>
  <c r="S303" i="1"/>
  <c r="G477" i="17"/>
  <c r="S300" i="1"/>
  <c r="G473" i="17"/>
  <c r="S299" i="1"/>
  <c r="G471" i="17"/>
  <c r="S298" i="1"/>
  <c r="G469" i="17"/>
  <c r="S296" i="1"/>
  <c r="G467" i="17"/>
  <c r="S295" i="1"/>
  <c r="G465" i="17"/>
  <c r="S294" i="1"/>
  <c r="G463" i="17"/>
  <c r="S293" i="1"/>
  <c r="S292" i="1"/>
  <c r="G459" i="17"/>
  <c r="S289" i="1"/>
  <c r="G455" i="17"/>
  <c r="S287" i="1"/>
  <c r="G453" i="17"/>
  <c r="S286" i="1"/>
  <c r="G451" i="17"/>
  <c r="S285" i="1"/>
  <c r="G449" i="17"/>
  <c r="S284" i="1"/>
  <c r="G447" i="17"/>
  <c r="S282" i="1"/>
  <c r="G443" i="17"/>
  <c r="H121" i="17"/>
  <c r="H125" i="17"/>
  <c r="H129" i="17"/>
  <c r="H133" i="17"/>
  <c r="H137" i="17"/>
  <c r="H141" i="17"/>
  <c r="H145" i="17"/>
  <c r="H149" i="17"/>
  <c r="H153" i="17"/>
  <c r="H157" i="17"/>
  <c r="H161" i="17"/>
  <c r="H165" i="17"/>
  <c r="H169" i="17"/>
  <c r="H173" i="17"/>
  <c r="H177" i="17"/>
  <c r="H181" i="17"/>
  <c r="H185" i="17"/>
  <c r="H189" i="17"/>
  <c r="H193" i="17"/>
  <c r="H197" i="17"/>
  <c r="H201" i="17"/>
  <c r="H205" i="17"/>
  <c r="H209" i="17"/>
  <c r="H213" i="17"/>
  <c r="H217" i="17"/>
  <c r="H221" i="17"/>
  <c r="H225" i="17"/>
  <c r="H229" i="17"/>
  <c r="H233" i="17"/>
  <c r="H237" i="17"/>
  <c r="H241" i="17"/>
  <c r="H245" i="17"/>
  <c r="H249" i="17"/>
  <c r="H253" i="17"/>
  <c r="H257" i="17"/>
  <c r="H261" i="17"/>
  <c r="H265" i="17"/>
  <c r="H269" i="17"/>
  <c r="H273" i="17"/>
  <c r="H277" i="17"/>
  <c r="H281" i="17"/>
  <c r="H285" i="17"/>
  <c r="H289" i="17"/>
  <c r="H293" i="17"/>
  <c r="H297" i="17"/>
  <c r="H301" i="17"/>
  <c r="H305" i="17"/>
  <c r="H309" i="17"/>
  <c r="H313" i="17"/>
  <c r="H317" i="17"/>
  <c r="H321" i="17"/>
  <c r="H325" i="17"/>
  <c r="H329" i="17"/>
  <c r="H333" i="17"/>
  <c r="H337" i="17"/>
  <c r="H343" i="17"/>
  <c r="H347" i="17"/>
  <c r="H351" i="17"/>
  <c r="H355" i="17"/>
  <c r="H359" i="17"/>
  <c r="H367" i="17"/>
  <c r="D121" i="17"/>
  <c r="E121" i="17"/>
  <c r="D125" i="17"/>
  <c r="E125" i="17"/>
  <c r="D129" i="17"/>
  <c r="E129" i="17"/>
  <c r="D133" i="17"/>
  <c r="E133" i="17"/>
  <c r="D137" i="17"/>
  <c r="E137" i="17"/>
  <c r="D141" i="17"/>
  <c r="E141" i="17"/>
  <c r="D145" i="17"/>
  <c r="E145" i="17"/>
  <c r="D149" i="17"/>
  <c r="E149" i="17"/>
  <c r="D153" i="17"/>
  <c r="E153" i="17"/>
  <c r="D157" i="17"/>
  <c r="E157" i="17"/>
  <c r="D161" i="17"/>
  <c r="E161" i="17"/>
  <c r="D165" i="17"/>
  <c r="E165" i="17"/>
  <c r="D169" i="17"/>
  <c r="E169" i="17"/>
  <c r="D173" i="17"/>
  <c r="E173" i="17"/>
  <c r="D177" i="17"/>
  <c r="E177" i="17"/>
  <c r="D181" i="17"/>
  <c r="E181" i="17"/>
  <c r="D185" i="17"/>
  <c r="E185" i="17"/>
  <c r="D189" i="17"/>
  <c r="E189" i="17"/>
  <c r="D193" i="17"/>
  <c r="E193" i="17"/>
  <c r="D197" i="17"/>
  <c r="E197" i="17"/>
  <c r="D201" i="17"/>
  <c r="E201" i="17"/>
  <c r="D205" i="17"/>
  <c r="E205" i="17"/>
  <c r="D209" i="17"/>
  <c r="E209" i="17"/>
  <c r="D213" i="17"/>
  <c r="E213" i="17"/>
  <c r="D217" i="17"/>
  <c r="E217" i="17"/>
  <c r="D221" i="17"/>
  <c r="E221" i="17"/>
  <c r="D225" i="17"/>
  <c r="E225" i="17"/>
  <c r="D229" i="17"/>
  <c r="E229" i="17"/>
  <c r="D233" i="17"/>
  <c r="E233" i="17"/>
  <c r="D237" i="17"/>
  <c r="E237" i="17"/>
  <c r="D241" i="17"/>
  <c r="E241" i="17"/>
  <c r="D245" i="17"/>
  <c r="E245" i="17"/>
  <c r="D249" i="17"/>
  <c r="E249" i="17"/>
  <c r="D253" i="17"/>
  <c r="E253" i="17"/>
  <c r="D257" i="17"/>
  <c r="E257" i="17"/>
  <c r="D261" i="17"/>
  <c r="E261" i="17"/>
  <c r="D265" i="17"/>
  <c r="E265" i="17"/>
  <c r="D269" i="17"/>
  <c r="E269" i="17"/>
  <c r="D273" i="17"/>
  <c r="E273" i="17"/>
  <c r="D277" i="17"/>
  <c r="E277" i="17"/>
  <c r="D281" i="17"/>
  <c r="E281" i="17"/>
  <c r="D285" i="17"/>
  <c r="E285" i="17"/>
  <c r="D289" i="17"/>
  <c r="E289" i="17"/>
  <c r="D293" i="17"/>
  <c r="E293" i="17"/>
  <c r="D297" i="17"/>
  <c r="E297" i="17"/>
  <c r="D301" i="17"/>
  <c r="E301" i="17"/>
  <c r="D305" i="17"/>
  <c r="E305" i="17"/>
  <c r="D309" i="17"/>
  <c r="E309" i="17"/>
  <c r="D313" i="17"/>
  <c r="E313" i="17"/>
  <c r="D317" i="17"/>
  <c r="E317" i="17"/>
  <c r="D321" i="17"/>
  <c r="E321" i="17"/>
  <c r="D325" i="17"/>
  <c r="E325" i="17"/>
  <c r="D329" i="17"/>
  <c r="E329" i="17"/>
  <c r="D333" i="17"/>
  <c r="E333" i="17"/>
  <c r="D337" i="17"/>
  <c r="E337" i="17"/>
  <c r="D343" i="17"/>
  <c r="E343" i="17"/>
  <c r="D347" i="17"/>
  <c r="E347" i="17"/>
  <c r="D351" i="17"/>
  <c r="E351" i="17"/>
  <c r="D355" i="17"/>
  <c r="E355" i="17"/>
  <c r="D359" i="17"/>
  <c r="E359" i="17"/>
  <c r="D367" i="17"/>
  <c r="E367" i="17"/>
  <c r="D147" i="17"/>
  <c r="E147" i="17"/>
  <c r="H147" i="17"/>
  <c r="D151" i="17"/>
  <c r="E151" i="17"/>
  <c r="H151" i="17"/>
  <c r="D155" i="17"/>
  <c r="E155" i="17"/>
  <c r="H155" i="17"/>
  <c r="D159" i="17"/>
  <c r="E159" i="17"/>
  <c r="H159" i="17"/>
  <c r="D163" i="17"/>
  <c r="E163" i="17"/>
  <c r="H163" i="17"/>
  <c r="D167" i="17"/>
  <c r="E167" i="17"/>
  <c r="H167" i="17"/>
  <c r="D171" i="17"/>
  <c r="E171" i="17"/>
  <c r="H171" i="17"/>
  <c r="D175" i="17"/>
  <c r="E175" i="17"/>
  <c r="H175" i="17"/>
  <c r="D179" i="17"/>
  <c r="E179" i="17"/>
  <c r="H179" i="17"/>
  <c r="D183" i="17"/>
  <c r="E183" i="17"/>
  <c r="H183" i="17"/>
  <c r="D187" i="17"/>
  <c r="E187" i="17"/>
  <c r="H187" i="17"/>
  <c r="D191" i="17"/>
  <c r="E191" i="17"/>
  <c r="H191" i="17"/>
  <c r="D195" i="17"/>
  <c r="E195" i="17"/>
  <c r="H195" i="17"/>
  <c r="D199" i="17"/>
  <c r="E199" i="17"/>
  <c r="H199" i="17"/>
  <c r="D203" i="17"/>
  <c r="E203" i="17"/>
  <c r="H203" i="17"/>
  <c r="D207" i="17"/>
  <c r="E207" i="17"/>
  <c r="H207" i="17"/>
  <c r="D211" i="17"/>
  <c r="E211" i="17"/>
  <c r="H211" i="17"/>
  <c r="D215" i="17"/>
  <c r="E215" i="17"/>
  <c r="H215" i="17"/>
  <c r="D219" i="17"/>
  <c r="E219" i="17"/>
  <c r="H219" i="17"/>
  <c r="D223" i="17"/>
  <c r="E223" i="17"/>
  <c r="H223" i="17"/>
  <c r="D227" i="17"/>
  <c r="E227" i="17"/>
  <c r="H227" i="17"/>
  <c r="D231" i="17"/>
  <c r="E231" i="17"/>
  <c r="H231" i="17"/>
  <c r="D235" i="17"/>
  <c r="E235" i="17"/>
  <c r="H235" i="17"/>
  <c r="D239" i="17"/>
  <c r="E239" i="17"/>
  <c r="H239" i="17"/>
  <c r="D243" i="17"/>
  <c r="E243" i="17"/>
  <c r="H243" i="17"/>
  <c r="D247" i="17"/>
  <c r="E247" i="17"/>
  <c r="H247" i="17"/>
  <c r="D251" i="17"/>
  <c r="E251" i="17"/>
  <c r="H251" i="17"/>
  <c r="D255" i="17"/>
  <c r="E255" i="17"/>
  <c r="H255" i="17"/>
  <c r="D259" i="17"/>
  <c r="E259" i="17"/>
  <c r="H259" i="17"/>
  <c r="D263" i="17"/>
  <c r="E263" i="17"/>
  <c r="H263" i="17"/>
  <c r="D267" i="17"/>
  <c r="E267" i="17"/>
  <c r="H267" i="17"/>
  <c r="D271" i="17"/>
  <c r="E271" i="17"/>
  <c r="H271" i="17"/>
  <c r="D275" i="17"/>
  <c r="E275" i="17"/>
  <c r="H275" i="17"/>
  <c r="D279" i="17"/>
  <c r="E279" i="17"/>
  <c r="H279" i="17"/>
  <c r="D283" i="17"/>
  <c r="E283" i="17"/>
  <c r="H283" i="17"/>
  <c r="D287" i="17"/>
  <c r="E287" i="17"/>
  <c r="H287" i="17"/>
  <c r="D291" i="17"/>
  <c r="E291" i="17"/>
  <c r="H291" i="17"/>
  <c r="D295" i="17"/>
  <c r="E295" i="17"/>
  <c r="H295" i="17"/>
  <c r="D299" i="17"/>
  <c r="E299" i="17"/>
  <c r="H299" i="17"/>
  <c r="D303" i="17"/>
  <c r="E303" i="17"/>
  <c r="H303" i="17"/>
  <c r="D307" i="17"/>
  <c r="E307" i="17"/>
  <c r="H307" i="17"/>
  <c r="D311" i="17"/>
  <c r="E311" i="17"/>
  <c r="H311" i="17"/>
  <c r="D315" i="17"/>
  <c r="E315" i="17"/>
  <c r="H315" i="17"/>
  <c r="D319" i="17"/>
  <c r="E319" i="17"/>
  <c r="H319" i="17"/>
  <c r="D323" i="17"/>
  <c r="E323" i="17"/>
  <c r="H323" i="17"/>
  <c r="D327" i="17"/>
  <c r="E327" i="17"/>
  <c r="H327" i="17"/>
  <c r="D331" i="17"/>
  <c r="E331" i="17"/>
  <c r="H331" i="17"/>
  <c r="D335" i="17"/>
  <c r="E335" i="17"/>
  <c r="H335" i="17"/>
  <c r="D339" i="17"/>
  <c r="E339" i="17"/>
  <c r="H339" i="17"/>
  <c r="D345" i="17"/>
  <c r="E345" i="17"/>
  <c r="H345" i="17"/>
  <c r="D349" i="17"/>
  <c r="E349" i="17"/>
  <c r="H349" i="17"/>
  <c r="D353" i="17"/>
  <c r="E353" i="17"/>
  <c r="H353" i="17"/>
  <c r="D357" i="17"/>
  <c r="E357" i="17"/>
  <c r="H357" i="17"/>
  <c r="D361" i="17"/>
  <c r="E361" i="17"/>
  <c r="H361" i="17"/>
  <c r="D363" i="17"/>
  <c r="E363" i="17"/>
  <c r="H363" i="17"/>
  <c r="D365" i="17"/>
  <c r="E365" i="17"/>
  <c r="H365" i="17"/>
  <c r="D2" i="17"/>
  <c r="E2" i="17"/>
  <c r="H2" i="17"/>
  <c r="D4" i="17"/>
  <c r="E4" i="17"/>
  <c r="H4" i="17"/>
  <c r="D8" i="17"/>
  <c r="E8" i="17"/>
  <c r="H8" i="17"/>
  <c r="D12" i="17"/>
  <c r="E12" i="17"/>
  <c r="H12" i="17"/>
  <c r="D16" i="17"/>
  <c r="E16" i="17"/>
  <c r="H16" i="17"/>
  <c r="D18" i="17"/>
  <c r="E18" i="17"/>
  <c r="H18" i="17"/>
  <c r="D22" i="17"/>
  <c r="E22" i="17"/>
  <c r="H22" i="17"/>
  <c r="D26" i="17"/>
  <c r="E26" i="17"/>
  <c r="H26" i="17"/>
  <c r="D28" i="17"/>
  <c r="E28" i="17"/>
  <c r="H28" i="17"/>
  <c r="D32" i="17"/>
  <c r="E32" i="17"/>
  <c r="H32" i="17"/>
  <c r="D38" i="17"/>
  <c r="E38" i="17"/>
  <c r="H38" i="17"/>
  <c r="D42" i="17"/>
  <c r="E42" i="17"/>
  <c r="H42" i="17"/>
  <c r="D48" i="17"/>
  <c r="E48" i="17"/>
  <c r="H48" i="17"/>
  <c r="D52" i="17"/>
  <c r="E52" i="17"/>
  <c r="H52" i="17"/>
  <c r="D58" i="17"/>
  <c r="E58" i="17"/>
  <c r="H58" i="17"/>
  <c r="D62" i="17"/>
  <c r="E62" i="17"/>
  <c r="H62" i="17"/>
  <c r="D66" i="17"/>
  <c r="E66" i="17"/>
  <c r="H66" i="17"/>
  <c r="D70" i="17"/>
  <c r="E70" i="17"/>
  <c r="H70" i="17"/>
  <c r="D72" i="17"/>
  <c r="E72" i="17"/>
  <c r="H72" i="17"/>
  <c r="D76" i="17"/>
  <c r="E76" i="17"/>
  <c r="H76" i="17"/>
  <c r="D80" i="17"/>
  <c r="E80" i="17"/>
  <c r="H80" i="17"/>
  <c r="D84" i="17"/>
  <c r="E84" i="17"/>
  <c r="H84" i="17"/>
  <c r="D88" i="17"/>
  <c r="E88" i="17"/>
  <c r="H88" i="17"/>
  <c r="D92" i="17"/>
  <c r="E92" i="17"/>
  <c r="H92" i="17"/>
  <c r="D94" i="17"/>
  <c r="E94" i="17"/>
  <c r="H94" i="17"/>
  <c r="D98" i="17"/>
  <c r="E98" i="17"/>
  <c r="H98" i="17"/>
  <c r="D100" i="17"/>
  <c r="E100" i="17"/>
  <c r="H100" i="17"/>
  <c r="D106" i="17"/>
  <c r="E106" i="17"/>
  <c r="H106" i="17"/>
  <c r="D112" i="17"/>
  <c r="E112" i="17"/>
  <c r="H112" i="17"/>
  <c r="D114" i="17"/>
  <c r="E114" i="17"/>
  <c r="H114" i="17"/>
  <c r="D120" i="17"/>
  <c r="E120" i="17"/>
  <c r="H120" i="17"/>
  <c r="D126" i="17"/>
  <c r="E126" i="17"/>
  <c r="H126" i="17"/>
  <c r="D130" i="17"/>
  <c r="E130" i="17"/>
  <c r="H130" i="17"/>
  <c r="D134" i="17"/>
  <c r="E134" i="17"/>
  <c r="H134" i="17"/>
  <c r="D138" i="17"/>
  <c r="E138" i="17"/>
  <c r="H138" i="17"/>
  <c r="D142" i="17"/>
  <c r="E142" i="17"/>
  <c r="H142" i="17"/>
  <c r="D146" i="17"/>
  <c r="E146" i="17"/>
  <c r="H146" i="17"/>
  <c r="D150" i="17"/>
  <c r="E150" i="17"/>
  <c r="H150" i="17"/>
  <c r="D154" i="17"/>
  <c r="E154" i="17"/>
  <c r="H154" i="17"/>
  <c r="D158" i="17"/>
  <c r="E158" i="17"/>
  <c r="H158" i="17"/>
  <c r="D162" i="17"/>
  <c r="E162" i="17"/>
  <c r="H162" i="17"/>
  <c r="D166" i="17"/>
  <c r="E166" i="17"/>
  <c r="H166" i="17"/>
  <c r="D170" i="17"/>
  <c r="E170" i="17"/>
  <c r="H170" i="17"/>
  <c r="D174" i="17"/>
  <c r="E174" i="17"/>
  <c r="H174" i="17"/>
  <c r="D178" i="17"/>
  <c r="E178" i="17"/>
  <c r="H178" i="17"/>
  <c r="D182" i="17"/>
  <c r="E182" i="17"/>
  <c r="H182" i="17"/>
  <c r="D186" i="17"/>
  <c r="E186" i="17"/>
  <c r="H186" i="17"/>
  <c r="D190" i="17"/>
  <c r="E190" i="17"/>
  <c r="H190" i="17"/>
  <c r="D194" i="17"/>
  <c r="E194" i="17"/>
  <c r="H194" i="17"/>
  <c r="D198" i="17"/>
  <c r="E198" i="17"/>
  <c r="H198" i="17"/>
  <c r="D202" i="17"/>
  <c r="E202" i="17"/>
  <c r="H202" i="17"/>
  <c r="D206" i="17"/>
  <c r="E206" i="17"/>
  <c r="H206" i="17"/>
  <c r="D212" i="17"/>
  <c r="E212" i="17"/>
  <c r="H212" i="17"/>
  <c r="D216" i="17"/>
  <c r="E216" i="17"/>
  <c r="H216" i="17"/>
  <c r="D220" i="17"/>
  <c r="E220" i="17"/>
  <c r="H220" i="17"/>
  <c r="D224" i="17"/>
  <c r="E224" i="17"/>
  <c r="H224" i="17"/>
  <c r="D228" i="17"/>
  <c r="E228" i="17"/>
  <c r="H228" i="17"/>
  <c r="D232" i="17"/>
  <c r="E232" i="17"/>
  <c r="H232" i="17"/>
  <c r="D236" i="17"/>
  <c r="E236" i="17"/>
  <c r="H236" i="17"/>
  <c r="D240" i="17"/>
  <c r="E240" i="17"/>
  <c r="H240" i="17"/>
  <c r="D242" i="17"/>
  <c r="E242" i="17"/>
  <c r="H242" i="17"/>
  <c r="D246" i="17"/>
  <c r="E246" i="17"/>
  <c r="H246" i="17"/>
  <c r="D248" i="17"/>
  <c r="E248" i="17"/>
  <c r="H248" i="17"/>
  <c r="D252" i="17"/>
  <c r="E252" i="17"/>
  <c r="H252" i="17"/>
  <c r="D256" i="17"/>
  <c r="E256" i="17"/>
  <c r="H256" i="17"/>
  <c r="D260" i="17"/>
  <c r="E260" i="17"/>
  <c r="H260" i="17"/>
  <c r="D264" i="17"/>
  <c r="E264" i="17"/>
  <c r="H264" i="17"/>
  <c r="D268" i="17"/>
  <c r="E268" i="17"/>
  <c r="H268" i="17"/>
  <c r="D272" i="17"/>
  <c r="E272" i="17"/>
  <c r="H272" i="17"/>
  <c r="D276" i="17"/>
  <c r="E276" i="17"/>
  <c r="H276" i="17"/>
  <c r="D280" i="17"/>
  <c r="E280" i="17"/>
  <c r="H280" i="17"/>
  <c r="D284" i="17"/>
  <c r="E284" i="17"/>
  <c r="H284" i="17"/>
  <c r="D288" i="17"/>
  <c r="E288" i="17"/>
  <c r="H288" i="17"/>
  <c r="D292" i="17"/>
  <c r="E292" i="17"/>
  <c r="H292" i="17"/>
  <c r="D296" i="17"/>
  <c r="E296" i="17"/>
  <c r="H296" i="17"/>
  <c r="D300" i="17"/>
  <c r="E300" i="17"/>
  <c r="H300" i="17"/>
  <c r="D304" i="17"/>
  <c r="E304" i="17"/>
  <c r="H304" i="17"/>
  <c r="D308" i="17"/>
  <c r="E308" i="17"/>
  <c r="H308" i="17"/>
  <c r="D312" i="17"/>
  <c r="E312" i="17"/>
  <c r="H312" i="17"/>
  <c r="D316" i="17"/>
  <c r="E316" i="17"/>
  <c r="H316" i="17"/>
  <c r="D320" i="17"/>
  <c r="E320" i="17"/>
  <c r="H320" i="17"/>
  <c r="D324" i="17"/>
  <c r="E324" i="17"/>
  <c r="H324" i="17"/>
  <c r="D328" i="17"/>
  <c r="E328" i="17"/>
  <c r="H328" i="17"/>
  <c r="D332" i="17"/>
  <c r="E332" i="17"/>
  <c r="H332" i="17"/>
  <c r="D336" i="17"/>
  <c r="E336" i="17"/>
  <c r="H336" i="17"/>
  <c r="D342" i="17"/>
  <c r="E342" i="17"/>
  <c r="H342" i="17"/>
  <c r="D344" i="17"/>
  <c r="E344" i="17"/>
  <c r="H344" i="17"/>
  <c r="D348" i="17"/>
  <c r="E348" i="17"/>
  <c r="H348" i="17"/>
  <c r="D352" i="17"/>
  <c r="E352" i="17"/>
  <c r="H352" i="17"/>
  <c r="D356" i="17"/>
  <c r="E356" i="17"/>
  <c r="H356" i="17"/>
  <c r="D360" i="17"/>
  <c r="E360" i="17"/>
  <c r="H360" i="17"/>
  <c r="D366" i="17"/>
  <c r="E366" i="17"/>
  <c r="H366" i="17"/>
  <c r="D372" i="17"/>
  <c r="E372" i="17"/>
  <c r="H372" i="17"/>
  <c r="D374" i="17"/>
  <c r="E374" i="17"/>
  <c r="H374" i="17"/>
  <c r="D380" i="17"/>
  <c r="E380" i="17"/>
  <c r="H380" i="17"/>
  <c r="D386" i="17"/>
  <c r="E386" i="17"/>
  <c r="H386" i="17"/>
  <c r="D390" i="17"/>
  <c r="E390" i="17"/>
  <c r="H390" i="17"/>
  <c r="D392" i="17"/>
  <c r="E392" i="17"/>
  <c r="H392" i="17"/>
  <c r="D396" i="17"/>
  <c r="E396" i="17"/>
  <c r="H396" i="17"/>
  <c r="D398" i="17"/>
  <c r="E398" i="17"/>
  <c r="H398" i="17"/>
  <c r="D402" i="17"/>
  <c r="E402" i="17"/>
  <c r="H402" i="17"/>
  <c r="D406" i="17"/>
  <c r="E406" i="17"/>
  <c r="H406" i="17"/>
  <c r="D410" i="17"/>
  <c r="E410" i="17"/>
  <c r="H410" i="17"/>
  <c r="D414" i="17"/>
  <c r="E414" i="17"/>
  <c r="H414" i="17"/>
  <c r="D418" i="17"/>
  <c r="E418" i="17"/>
  <c r="H418" i="17"/>
  <c r="D422" i="17"/>
  <c r="E422" i="17"/>
  <c r="H422" i="17"/>
  <c r="D426" i="17"/>
  <c r="E426" i="17"/>
  <c r="H426" i="17"/>
  <c r="D428" i="17"/>
  <c r="E428" i="17"/>
  <c r="H428" i="17"/>
  <c r="D432" i="17"/>
  <c r="E432" i="17"/>
  <c r="H432" i="17"/>
  <c r="D436" i="17"/>
  <c r="E436" i="17"/>
  <c r="H436" i="17"/>
  <c r="D440" i="17"/>
  <c r="E440" i="17"/>
  <c r="H440" i="17"/>
  <c r="D444" i="17"/>
  <c r="E444" i="17"/>
  <c r="H444" i="17"/>
  <c r="D448" i="17"/>
  <c r="E448" i="17"/>
  <c r="H448" i="17"/>
  <c r="D452" i="17"/>
  <c r="E452" i="17"/>
  <c r="H452" i="17"/>
  <c r="D454" i="17"/>
  <c r="E454" i="17"/>
  <c r="H454" i="17"/>
  <c r="D456" i="17"/>
  <c r="E456" i="17"/>
  <c r="H456" i="17"/>
  <c r="D460" i="17"/>
  <c r="E460" i="17"/>
  <c r="H460" i="17"/>
  <c r="D464" i="17"/>
  <c r="E464" i="17"/>
  <c r="H464" i="17"/>
  <c r="D470" i="17"/>
  <c r="E470" i="17"/>
  <c r="H470" i="17"/>
  <c r="D476" i="17"/>
  <c r="E476" i="17"/>
  <c r="H476" i="17"/>
  <c r="D480" i="17"/>
  <c r="E480" i="17"/>
  <c r="H480" i="17"/>
  <c r="D490" i="17"/>
  <c r="E490" i="17"/>
  <c r="H490" i="17"/>
  <c r="D494" i="17"/>
  <c r="E494" i="17"/>
  <c r="H494" i="17"/>
  <c r="D498" i="17"/>
  <c r="E498" i="17"/>
  <c r="H498" i="17"/>
  <c r="D503" i="17"/>
  <c r="E503" i="17"/>
  <c r="H503" i="17"/>
  <c r="D504" i="17"/>
  <c r="E504" i="17"/>
  <c r="H504" i="17"/>
  <c r="D5" i="17"/>
  <c r="E5" i="17"/>
  <c r="H5" i="17"/>
  <c r="D9" i="17"/>
  <c r="E9" i="17"/>
  <c r="H9" i="17"/>
  <c r="D13" i="17"/>
  <c r="E13" i="17"/>
  <c r="H13" i="17"/>
  <c r="D17" i="17"/>
  <c r="E17" i="17"/>
  <c r="H17" i="17"/>
  <c r="D21" i="17"/>
  <c r="E21" i="17"/>
  <c r="H21" i="17"/>
  <c r="D25" i="17"/>
  <c r="E25" i="17"/>
  <c r="H25" i="17"/>
  <c r="D29" i="17"/>
  <c r="E29" i="17"/>
  <c r="H29" i="17"/>
  <c r="D33" i="17"/>
  <c r="E33" i="17"/>
  <c r="H33" i="17"/>
  <c r="D41" i="17"/>
  <c r="E41" i="17"/>
  <c r="H41" i="17"/>
  <c r="D45" i="17"/>
  <c r="E45" i="17"/>
  <c r="H45" i="17"/>
  <c r="D49" i="17"/>
  <c r="E49" i="17"/>
  <c r="H49" i="17"/>
  <c r="D53" i="17"/>
  <c r="E53" i="17"/>
  <c r="H53" i="17"/>
  <c r="D57" i="17"/>
  <c r="E57" i="17"/>
  <c r="H57" i="17"/>
  <c r="D61" i="17"/>
  <c r="E61" i="17"/>
  <c r="H61" i="17"/>
  <c r="D65" i="17"/>
  <c r="E65" i="17"/>
  <c r="H65" i="17"/>
  <c r="D69" i="17"/>
  <c r="E69" i="17"/>
  <c r="H69" i="17"/>
  <c r="D73" i="17"/>
  <c r="E73" i="17"/>
  <c r="H73" i="17"/>
  <c r="D77" i="17"/>
  <c r="E77" i="17"/>
  <c r="H77" i="17"/>
  <c r="D81" i="17"/>
  <c r="E81" i="17"/>
  <c r="H81" i="17"/>
  <c r="D85" i="17"/>
  <c r="E85" i="17"/>
  <c r="H85" i="17"/>
  <c r="D89" i="17"/>
  <c r="E89" i="17"/>
  <c r="H89" i="17"/>
  <c r="D93" i="17"/>
  <c r="E93" i="17"/>
  <c r="H93" i="17"/>
  <c r="D97" i="17"/>
  <c r="E97" i="17"/>
  <c r="H97" i="17"/>
  <c r="D101" i="17"/>
  <c r="E101" i="17"/>
  <c r="H101" i="17"/>
  <c r="D105" i="17"/>
  <c r="E105" i="17"/>
  <c r="H105" i="17"/>
  <c r="D109" i="17"/>
  <c r="E109" i="17"/>
  <c r="H109" i="17"/>
  <c r="D113" i="17"/>
  <c r="E113" i="17"/>
  <c r="H113" i="17"/>
  <c r="D117" i="17"/>
  <c r="E117" i="17"/>
  <c r="H117" i="17"/>
  <c r="AH310" i="1"/>
  <c r="AJ310" i="1"/>
  <c r="AL310" i="1"/>
  <c r="AH311" i="1"/>
  <c r="AJ311" i="1"/>
  <c r="AL311" i="1"/>
  <c r="AH312" i="1"/>
  <c r="AJ312" i="1"/>
  <c r="AL312" i="1"/>
  <c r="AH313" i="1"/>
  <c r="AJ313" i="1"/>
  <c r="AL313" i="1"/>
  <c r="AH314" i="1"/>
  <c r="AJ314" i="1"/>
  <c r="AL314" i="1"/>
  <c r="AH315" i="1"/>
  <c r="AJ315" i="1"/>
  <c r="AL315" i="1"/>
  <c r="AH316" i="1"/>
  <c r="AJ316" i="1"/>
  <c r="AL316" i="1"/>
  <c r="AH317" i="1"/>
  <c r="AJ317" i="1"/>
  <c r="AL317" i="1"/>
  <c r="AH318" i="1"/>
  <c r="AJ318" i="1"/>
  <c r="AL318" i="1"/>
  <c r="BF310" i="1"/>
  <c r="BG310" i="1"/>
  <c r="BH310" i="1"/>
  <c r="BI310" i="1"/>
  <c r="BJ310" i="1"/>
  <c r="BK310" i="1"/>
  <c r="BF312" i="1"/>
  <c r="BG312" i="1"/>
  <c r="BH312" i="1"/>
  <c r="BI312" i="1"/>
  <c r="BJ312" i="1"/>
  <c r="BK312" i="1"/>
  <c r="BF313" i="1"/>
  <c r="BG313" i="1"/>
  <c r="BH313" i="1"/>
  <c r="BI313" i="1"/>
  <c r="BJ313" i="1"/>
  <c r="BK313" i="1"/>
  <c r="BF314" i="1"/>
  <c r="BG314" i="1"/>
  <c r="BH314" i="1"/>
  <c r="BI314" i="1"/>
  <c r="BJ314" i="1"/>
  <c r="BK314" i="1"/>
  <c r="BF315" i="1"/>
  <c r="BG315" i="1"/>
  <c r="BH315" i="1"/>
  <c r="BI315" i="1"/>
  <c r="BJ315" i="1"/>
  <c r="BK315" i="1"/>
  <c r="BF316" i="1"/>
  <c r="BG316" i="1"/>
  <c r="BH316" i="1"/>
  <c r="BI316" i="1"/>
  <c r="BJ316" i="1"/>
  <c r="BK316" i="1"/>
  <c r="BF317" i="1"/>
  <c r="BG317" i="1"/>
  <c r="BH317" i="1"/>
  <c r="BI317" i="1"/>
  <c r="BJ317" i="1"/>
  <c r="BK317" i="1"/>
  <c r="BF318" i="1"/>
  <c r="BG318" i="1"/>
  <c r="BH318" i="1"/>
  <c r="BI318" i="1"/>
  <c r="BJ318" i="1"/>
  <c r="BK318" i="1"/>
  <c r="AH223" i="1"/>
  <c r="AJ223" i="1"/>
  <c r="AL223" i="1"/>
  <c r="AH224" i="1"/>
  <c r="AJ224" i="1"/>
  <c r="AL224" i="1"/>
  <c r="AH225" i="1"/>
  <c r="AJ225" i="1"/>
  <c r="AL225" i="1"/>
  <c r="AH226" i="1"/>
  <c r="AJ226" i="1"/>
  <c r="AL226" i="1"/>
  <c r="AH227" i="1"/>
  <c r="AJ227" i="1"/>
  <c r="AL227" i="1"/>
  <c r="AH228" i="1"/>
  <c r="AJ228" i="1"/>
  <c r="AL228" i="1"/>
  <c r="AH229" i="1"/>
  <c r="AJ229" i="1"/>
  <c r="AL229" i="1"/>
  <c r="AH230" i="1"/>
  <c r="AJ230" i="1"/>
  <c r="AL230" i="1"/>
  <c r="AH231" i="1"/>
  <c r="AJ231" i="1"/>
  <c r="AL231" i="1"/>
  <c r="AH232" i="1"/>
  <c r="AJ232" i="1"/>
  <c r="AL232" i="1"/>
  <c r="AH233" i="1"/>
  <c r="AJ233" i="1"/>
  <c r="AL233" i="1"/>
  <c r="AH234" i="1"/>
  <c r="AJ234" i="1"/>
  <c r="AL234" i="1"/>
  <c r="AH235" i="1"/>
  <c r="AJ235" i="1"/>
  <c r="AL235" i="1"/>
  <c r="AH236" i="1"/>
  <c r="AJ236" i="1"/>
  <c r="AL236" i="1"/>
  <c r="AH237" i="1"/>
  <c r="AJ237" i="1"/>
  <c r="AL237" i="1"/>
  <c r="AH238" i="1"/>
  <c r="AJ238" i="1"/>
  <c r="AL238" i="1"/>
  <c r="AH239" i="1"/>
  <c r="AJ239" i="1"/>
  <c r="AL239" i="1"/>
  <c r="BF223" i="1"/>
  <c r="BG223" i="1"/>
  <c r="BH223" i="1"/>
  <c r="BI223" i="1"/>
  <c r="BJ223" i="1"/>
  <c r="BK223" i="1"/>
  <c r="BL223" i="1"/>
  <c r="BF224" i="1"/>
  <c r="BG224" i="1"/>
  <c r="BH224" i="1"/>
  <c r="BI224" i="1"/>
  <c r="BJ224" i="1"/>
  <c r="BK224" i="1"/>
  <c r="BL224" i="1"/>
  <c r="BF225" i="1"/>
  <c r="BG225" i="1"/>
  <c r="BH225" i="1"/>
  <c r="BI225" i="1"/>
  <c r="BJ225" i="1"/>
  <c r="BK225" i="1"/>
  <c r="BF226" i="1"/>
  <c r="BG226" i="1"/>
  <c r="BH226" i="1"/>
  <c r="BI226" i="1"/>
  <c r="BJ226" i="1"/>
  <c r="BK226" i="1"/>
  <c r="BL226" i="1"/>
  <c r="BF227" i="1"/>
  <c r="BG227" i="1"/>
  <c r="BH227" i="1"/>
  <c r="BI227" i="1"/>
  <c r="BJ227" i="1"/>
  <c r="BK227" i="1"/>
  <c r="BL227" i="1"/>
  <c r="BF228" i="1"/>
  <c r="BG228" i="1"/>
  <c r="BH228" i="1"/>
  <c r="BI228" i="1"/>
  <c r="BJ228" i="1"/>
  <c r="BK228" i="1"/>
  <c r="BL228" i="1"/>
  <c r="AU228" i="1"/>
  <c r="BF229" i="1"/>
  <c r="BG229" i="1"/>
  <c r="BH229" i="1"/>
  <c r="BI229" i="1"/>
  <c r="BJ229" i="1"/>
  <c r="BK229" i="1"/>
  <c r="BL229" i="1"/>
  <c r="AU229" i="1"/>
  <c r="BF230" i="1"/>
  <c r="BG230" i="1"/>
  <c r="BH230" i="1"/>
  <c r="BI230" i="1"/>
  <c r="BJ230" i="1"/>
  <c r="BK230" i="1"/>
  <c r="BF231" i="1"/>
  <c r="BG231" i="1"/>
  <c r="BH231" i="1"/>
  <c r="BI231" i="1"/>
  <c r="BJ231" i="1"/>
  <c r="BK231" i="1"/>
  <c r="BF232" i="1"/>
  <c r="BG232" i="1"/>
  <c r="BH232" i="1"/>
  <c r="BI232" i="1"/>
  <c r="BJ232" i="1"/>
  <c r="BK232" i="1"/>
  <c r="BF234" i="1"/>
  <c r="BG234" i="1"/>
  <c r="BH234" i="1"/>
  <c r="BI234" i="1"/>
  <c r="BJ234" i="1"/>
  <c r="BK234" i="1"/>
  <c r="BF235" i="1"/>
  <c r="BG235" i="1"/>
  <c r="BH235" i="1"/>
  <c r="BI235" i="1"/>
  <c r="BJ235" i="1"/>
  <c r="BK235" i="1"/>
  <c r="BL235" i="1"/>
  <c r="AQ235" i="1"/>
  <c r="AS235" i="1"/>
  <c r="AU235" i="1"/>
  <c r="BF236" i="1"/>
  <c r="BG236" i="1"/>
  <c r="BH236" i="1"/>
  <c r="BI236" i="1"/>
  <c r="BJ236" i="1"/>
  <c r="BK236" i="1"/>
  <c r="BL236" i="1"/>
  <c r="BF238" i="1"/>
  <c r="BG238" i="1"/>
  <c r="BH238" i="1"/>
  <c r="BI238" i="1"/>
  <c r="BJ238" i="1"/>
  <c r="BK238" i="1"/>
  <c r="BL238" i="1"/>
  <c r="AQ238" i="1"/>
  <c r="AS238" i="1"/>
  <c r="AU238" i="1"/>
  <c r="BF239" i="1"/>
  <c r="BG239" i="1"/>
  <c r="BH239" i="1"/>
  <c r="BI239" i="1"/>
  <c r="BJ239" i="1"/>
  <c r="BK239" i="1"/>
  <c r="BL239" i="1"/>
  <c r="AU239" i="1"/>
  <c r="E22" i="10"/>
  <c r="AH173" i="1"/>
  <c r="AJ173" i="1"/>
  <c r="AL173" i="1"/>
  <c r="AH174" i="1"/>
  <c r="AJ174" i="1"/>
  <c r="AL174" i="1"/>
  <c r="AH175" i="1"/>
  <c r="AJ175" i="1"/>
  <c r="AL175" i="1"/>
  <c r="AH176" i="1"/>
  <c r="AJ176" i="1"/>
  <c r="AL176" i="1"/>
  <c r="AH177" i="1"/>
  <c r="AJ177" i="1"/>
  <c r="AL177" i="1"/>
  <c r="AH178" i="1"/>
  <c r="AJ178" i="1"/>
  <c r="AL178" i="1"/>
  <c r="AH179" i="1"/>
  <c r="AJ179" i="1"/>
  <c r="AL179" i="1"/>
  <c r="AH180" i="1"/>
  <c r="AJ180" i="1"/>
  <c r="AL180" i="1"/>
  <c r="AH181" i="1"/>
  <c r="AJ181" i="1"/>
  <c r="AL181" i="1"/>
  <c r="AH182" i="1"/>
  <c r="AJ182" i="1"/>
  <c r="AL182" i="1"/>
  <c r="AH183" i="1"/>
  <c r="AJ183" i="1"/>
  <c r="AL183" i="1"/>
  <c r="AH184" i="1"/>
  <c r="AJ184" i="1"/>
  <c r="AL184" i="1"/>
  <c r="AH185" i="1"/>
  <c r="AJ185" i="1"/>
  <c r="AL185" i="1"/>
  <c r="AH186" i="1"/>
  <c r="AJ186" i="1"/>
  <c r="AL186" i="1"/>
  <c r="AH187" i="1"/>
  <c r="AJ187" i="1"/>
  <c r="AL187" i="1"/>
  <c r="AH188" i="1"/>
  <c r="AJ188" i="1"/>
  <c r="AL188" i="1"/>
  <c r="AH189" i="1"/>
  <c r="AJ189" i="1"/>
  <c r="AL189" i="1"/>
  <c r="AH190" i="1"/>
  <c r="AJ190" i="1"/>
  <c r="AL190" i="1"/>
  <c r="AH191" i="1"/>
  <c r="AJ191" i="1"/>
  <c r="AL191" i="1"/>
  <c r="AH192" i="1"/>
  <c r="AJ192" i="1"/>
  <c r="AL192" i="1"/>
  <c r="AH193" i="1"/>
  <c r="AJ193" i="1"/>
  <c r="AL193" i="1"/>
  <c r="AH194" i="1"/>
  <c r="AJ194" i="1"/>
  <c r="AL194" i="1"/>
  <c r="AH195" i="1"/>
  <c r="AJ195" i="1"/>
  <c r="AL195" i="1"/>
  <c r="AH196" i="1"/>
  <c r="AJ196" i="1"/>
  <c r="AL196" i="1"/>
  <c r="AH197" i="1"/>
  <c r="AJ197" i="1"/>
  <c r="AL197" i="1"/>
  <c r="AH198" i="1"/>
  <c r="AJ198" i="1"/>
  <c r="AL198" i="1"/>
  <c r="AH199" i="1"/>
  <c r="AJ199" i="1"/>
  <c r="AL199" i="1"/>
  <c r="AH200" i="1"/>
  <c r="AJ200" i="1"/>
  <c r="AL200" i="1"/>
  <c r="AH201" i="1"/>
  <c r="AJ201" i="1"/>
  <c r="AL201" i="1"/>
  <c r="AH202" i="1"/>
  <c r="AJ202" i="1"/>
  <c r="AL202" i="1"/>
  <c r="AH203" i="1"/>
  <c r="AJ203" i="1"/>
  <c r="AL203" i="1"/>
  <c r="AH204" i="1"/>
  <c r="AJ204" i="1"/>
  <c r="AL204" i="1"/>
  <c r="AH205" i="1"/>
  <c r="AJ205" i="1"/>
  <c r="AL205" i="1"/>
  <c r="AH206" i="1"/>
  <c r="AJ206" i="1"/>
  <c r="AL206" i="1"/>
  <c r="AH207" i="1"/>
  <c r="AJ207" i="1"/>
  <c r="AL207" i="1"/>
  <c r="AH208" i="1"/>
  <c r="AJ208" i="1"/>
  <c r="AL208" i="1"/>
  <c r="AH209" i="1"/>
  <c r="AJ209" i="1"/>
  <c r="AL209" i="1"/>
  <c r="AH210" i="1"/>
  <c r="AJ210" i="1"/>
  <c r="AL210" i="1"/>
  <c r="AH211" i="1"/>
  <c r="AJ211" i="1"/>
  <c r="AL211" i="1"/>
  <c r="AH212" i="1"/>
  <c r="AJ212" i="1"/>
  <c r="AL212" i="1"/>
  <c r="AH213" i="1"/>
  <c r="AJ213" i="1"/>
  <c r="AL213" i="1"/>
  <c r="AH214" i="1"/>
  <c r="AJ214" i="1"/>
  <c r="AL214" i="1"/>
  <c r="AH215" i="1"/>
  <c r="AJ215" i="1"/>
  <c r="AL215" i="1"/>
  <c r="AH216" i="1"/>
  <c r="AJ216" i="1"/>
  <c r="AL216" i="1"/>
  <c r="AH217" i="1"/>
  <c r="AJ217" i="1"/>
  <c r="AL217" i="1"/>
  <c r="AH218" i="1"/>
  <c r="AJ218" i="1"/>
  <c r="AL218" i="1"/>
  <c r="BF173" i="1"/>
  <c r="BG173" i="1"/>
  <c r="BH173" i="1"/>
  <c r="BI173" i="1"/>
  <c r="BJ173" i="1"/>
  <c r="BK173" i="1"/>
  <c r="BF174" i="1"/>
  <c r="BG174" i="1"/>
  <c r="BH174" i="1"/>
  <c r="BI174" i="1"/>
  <c r="BJ174" i="1"/>
  <c r="BK174" i="1"/>
  <c r="BF175" i="1"/>
  <c r="BG175" i="1"/>
  <c r="BH175" i="1"/>
  <c r="BI175" i="1"/>
  <c r="BJ175" i="1"/>
  <c r="BK175" i="1"/>
  <c r="BF176" i="1"/>
  <c r="BG176" i="1"/>
  <c r="BH176" i="1"/>
  <c r="BI176" i="1"/>
  <c r="BJ176" i="1"/>
  <c r="BK176" i="1"/>
  <c r="BF177" i="1"/>
  <c r="BG177" i="1"/>
  <c r="BH177" i="1"/>
  <c r="BI177" i="1"/>
  <c r="BJ177" i="1"/>
  <c r="BK177" i="1"/>
  <c r="BF178" i="1"/>
  <c r="BG178" i="1"/>
  <c r="BH178" i="1"/>
  <c r="BI178" i="1"/>
  <c r="BJ178" i="1"/>
  <c r="BK178" i="1"/>
  <c r="BF179" i="1"/>
  <c r="BG179" i="1"/>
  <c r="BH179" i="1"/>
  <c r="BI179" i="1"/>
  <c r="BJ179" i="1"/>
  <c r="BK179" i="1"/>
  <c r="BF180" i="1"/>
  <c r="BG180" i="1"/>
  <c r="BH180" i="1"/>
  <c r="BI180" i="1"/>
  <c r="BJ180" i="1"/>
  <c r="BK180" i="1"/>
  <c r="BF181" i="1"/>
  <c r="BG181" i="1"/>
  <c r="BH181" i="1"/>
  <c r="BI181" i="1"/>
  <c r="BJ181" i="1"/>
  <c r="BK181" i="1"/>
  <c r="BF182" i="1"/>
  <c r="BG182" i="1"/>
  <c r="BH182" i="1"/>
  <c r="BI182" i="1"/>
  <c r="BJ182" i="1"/>
  <c r="BK182" i="1"/>
  <c r="BF183" i="1"/>
  <c r="BG183" i="1"/>
  <c r="BH183" i="1"/>
  <c r="BI183" i="1"/>
  <c r="BJ183" i="1"/>
  <c r="BK183" i="1"/>
  <c r="BF184" i="1"/>
  <c r="BG184" i="1"/>
  <c r="BH184" i="1"/>
  <c r="BI184" i="1"/>
  <c r="BJ184" i="1"/>
  <c r="BK184" i="1"/>
  <c r="BF185" i="1"/>
  <c r="BG185" i="1"/>
  <c r="BH185" i="1"/>
  <c r="BI185" i="1"/>
  <c r="BJ185" i="1"/>
  <c r="BK185" i="1"/>
  <c r="BF186" i="1"/>
  <c r="BG186" i="1"/>
  <c r="BH186" i="1"/>
  <c r="BI186" i="1"/>
  <c r="BJ186" i="1"/>
  <c r="BK186" i="1"/>
  <c r="BF187" i="1"/>
  <c r="BG187" i="1"/>
  <c r="BH187" i="1"/>
  <c r="BI187" i="1"/>
  <c r="BJ187" i="1"/>
  <c r="BK187" i="1"/>
  <c r="BF188" i="1"/>
  <c r="BG188" i="1"/>
  <c r="BH188" i="1"/>
  <c r="BI188" i="1"/>
  <c r="BJ188" i="1"/>
  <c r="BK188" i="1"/>
  <c r="BF189" i="1"/>
  <c r="BG189" i="1"/>
  <c r="BH189" i="1"/>
  <c r="BI189" i="1"/>
  <c r="BJ189" i="1"/>
  <c r="BK189" i="1"/>
  <c r="BF190" i="1"/>
  <c r="BG190" i="1"/>
  <c r="BH190" i="1"/>
  <c r="BI190" i="1"/>
  <c r="BJ190" i="1"/>
  <c r="BK190" i="1"/>
  <c r="BF191" i="1"/>
  <c r="BG191" i="1"/>
  <c r="BH191" i="1"/>
  <c r="BI191" i="1"/>
  <c r="BJ191" i="1"/>
  <c r="BK191" i="1"/>
  <c r="BF192" i="1"/>
  <c r="BG192" i="1"/>
  <c r="BH192" i="1"/>
  <c r="BI192" i="1"/>
  <c r="BJ192" i="1"/>
  <c r="BK192" i="1"/>
  <c r="BF193" i="1"/>
  <c r="BG193" i="1"/>
  <c r="BH193" i="1"/>
  <c r="BI193" i="1"/>
  <c r="BJ193" i="1"/>
  <c r="BK193" i="1"/>
  <c r="BF194" i="1"/>
  <c r="BG194" i="1"/>
  <c r="BH194" i="1"/>
  <c r="BI194" i="1"/>
  <c r="BJ194" i="1"/>
  <c r="BK194" i="1"/>
  <c r="BF195" i="1"/>
  <c r="BG195" i="1"/>
  <c r="BH195" i="1"/>
  <c r="BI195" i="1"/>
  <c r="BJ195" i="1"/>
  <c r="BK195" i="1"/>
  <c r="BL195" i="1"/>
  <c r="AQ195" i="1"/>
  <c r="AS195" i="1"/>
  <c r="AU195" i="1"/>
  <c r="AW195" i="1"/>
  <c r="BF196" i="1"/>
  <c r="BG196" i="1"/>
  <c r="BH196" i="1"/>
  <c r="BI196" i="1"/>
  <c r="BJ196" i="1"/>
  <c r="BK196" i="1"/>
  <c r="BF197" i="1"/>
  <c r="BG197" i="1"/>
  <c r="BH197" i="1"/>
  <c r="BI197" i="1"/>
  <c r="BJ197" i="1"/>
  <c r="BK197" i="1"/>
  <c r="BF198" i="1"/>
  <c r="BG198" i="1"/>
  <c r="BH198" i="1"/>
  <c r="BI198" i="1"/>
  <c r="BJ198" i="1"/>
  <c r="BK198" i="1"/>
  <c r="BF199" i="1"/>
  <c r="BG199" i="1"/>
  <c r="BH199" i="1"/>
  <c r="BI199" i="1"/>
  <c r="BJ199" i="1"/>
  <c r="BK199" i="1"/>
  <c r="BF200" i="1"/>
  <c r="BG200" i="1"/>
  <c r="BH200" i="1"/>
  <c r="BI200" i="1"/>
  <c r="BJ200" i="1"/>
  <c r="BK200" i="1"/>
  <c r="BF201" i="1"/>
  <c r="BG201" i="1"/>
  <c r="BH201" i="1"/>
  <c r="BI201" i="1"/>
  <c r="BJ201" i="1"/>
  <c r="BK201" i="1"/>
  <c r="BF202" i="1"/>
  <c r="BG202" i="1"/>
  <c r="BH202" i="1"/>
  <c r="BI202" i="1"/>
  <c r="BJ202" i="1"/>
  <c r="BK202" i="1"/>
  <c r="BF203" i="1"/>
  <c r="BG203" i="1"/>
  <c r="BH203" i="1"/>
  <c r="BI203" i="1"/>
  <c r="BJ203" i="1"/>
  <c r="BK203" i="1"/>
  <c r="BF204" i="1"/>
  <c r="BG204" i="1"/>
  <c r="BH204" i="1"/>
  <c r="BI204" i="1"/>
  <c r="BJ204" i="1"/>
  <c r="BK204" i="1"/>
  <c r="BF205" i="1"/>
  <c r="BG205" i="1"/>
  <c r="BH205" i="1"/>
  <c r="BI205" i="1"/>
  <c r="BJ205" i="1"/>
  <c r="BK205" i="1"/>
  <c r="BF206" i="1"/>
  <c r="BG206" i="1"/>
  <c r="BH206" i="1"/>
  <c r="BI206" i="1"/>
  <c r="BJ206" i="1"/>
  <c r="BK206" i="1"/>
  <c r="BF207" i="1"/>
  <c r="BG207" i="1"/>
  <c r="BH207" i="1"/>
  <c r="BI207" i="1"/>
  <c r="BJ207" i="1"/>
  <c r="BK207" i="1"/>
  <c r="BF208" i="1"/>
  <c r="BG208" i="1"/>
  <c r="BH208" i="1"/>
  <c r="BI208" i="1"/>
  <c r="BJ208" i="1"/>
  <c r="BK208" i="1"/>
  <c r="BF209" i="1"/>
  <c r="BG209" i="1"/>
  <c r="BH209" i="1"/>
  <c r="BI209" i="1"/>
  <c r="BJ209" i="1"/>
  <c r="BK209" i="1"/>
  <c r="BF210" i="1"/>
  <c r="BG210" i="1"/>
  <c r="BH210" i="1"/>
  <c r="BI210" i="1"/>
  <c r="BJ210" i="1"/>
  <c r="BK210" i="1"/>
  <c r="BF211" i="1"/>
  <c r="BG211" i="1"/>
  <c r="BH211" i="1"/>
  <c r="BI211" i="1"/>
  <c r="BJ211" i="1"/>
  <c r="BK211" i="1"/>
  <c r="BF212" i="1"/>
  <c r="BG212" i="1"/>
  <c r="BH212" i="1"/>
  <c r="BI212" i="1"/>
  <c r="BJ212" i="1"/>
  <c r="BK212" i="1"/>
  <c r="BF213" i="1"/>
  <c r="BG213" i="1"/>
  <c r="BH213" i="1"/>
  <c r="BI213" i="1"/>
  <c r="BJ213" i="1"/>
  <c r="BK213" i="1"/>
  <c r="BF214" i="1"/>
  <c r="BG214" i="1"/>
  <c r="BH214" i="1"/>
  <c r="BI214" i="1"/>
  <c r="BJ214" i="1"/>
  <c r="BK214" i="1"/>
  <c r="BF215" i="1"/>
  <c r="BG215" i="1"/>
  <c r="BH215" i="1"/>
  <c r="BI215" i="1"/>
  <c r="BJ215" i="1"/>
  <c r="BK215" i="1"/>
  <c r="BF216" i="1"/>
  <c r="BG216" i="1"/>
  <c r="BH216" i="1"/>
  <c r="BI216" i="1"/>
  <c r="BJ216" i="1"/>
  <c r="BK216" i="1"/>
  <c r="BF217" i="1"/>
  <c r="BG217" i="1"/>
  <c r="BH217" i="1"/>
  <c r="BI217" i="1"/>
  <c r="BJ217" i="1"/>
  <c r="BK217" i="1"/>
  <c r="BF218" i="1"/>
  <c r="BG218" i="1"/>
  <c r="BH218" i="1"/>
  <c r="BI218" i="1"/>
  <c r="BJ218" i="1"/>
  <c r="BK218" i="1"/>
  <c r="E21" i="10"/>
  <c r="AH91" i="1"/>
  <c r="AJ91" i="1"/>
  <c r="AL91" i="1"/>
  <c r="AH92" i="1"/>
  <c r="AJ92" i="1"/>
  <c r="AL92" i="1"/>
  <c r="AH93" i="1"/>
  <c r="AJ93" i="1"/>
  <c r="AL93" i="1"/>
  <c r="AH94" i="1"/>
  <c r="AJ94" i="1"/>
  <c r="AL94" i="1"/>
  <c r="AH95" i="1"/>
  <c r="AJ95" i="1"/>
  <c r="AL95" i="1"/>
  <c r="AH96" i="1"/>
  <c r="AJ96" i="1"/>
  <c r="AL96" i="1"/>
  <c r="AH97" i="1"/>
  <c r="AJ97" i="1"/>
  <c r="AL97" i="1"/>
  <c r="AH98" i="1"/>
  <c r="AJ98" i="1"/>
  <c r="AL98" i="1"/>
  <c r="AH99" i="1"/>
  <c r="AJ99" i="1"/>
  <c r="AL99" i="1"/>
  <c r="AH100" i="1"/>
  <c r="AJ100" i="1"/>
  <c r="AL100" i="1"/>
  <c r="BF92" i="1"/>
  <c r="BG92" i="1"/>
  <c r="BH92" i="1"/>
  <c r="BI92" i="1"/>
  <c r="BJ92" i="1"/>
  <c r="BK92" i="1"/>
  <c r="BF93" i="1"/>
  <c r="BG93" i="1"/>
  <c r="BH93" i="1"/>
  <c r="BI93" i="1"/>
  <c r="BJ93" i="1"/>
  <c r="BK93" i="1"/>
  <c r="BF94" i="1"/>
  <c r="BG94" i="1"/>
  <c r="BH94" i="1"/>
  <c r="BI94" i="1"/>
  <c r="BJ94" i="1"/>
  <c r="BK94" i="1"/>
  <c r="BF96" i="1"/>
  <c r="BG96" i="1"/>
  <c r="BH96" i="1"/>
  <c r="BI96" i="1"/>
  <c r="BJ96" i="1"/>
  <c r="BK96" i="1"/>
  <c r="BF97" i="1"/>
  <c r="BG97" i="1"/>
  <c r="BH97" i="1"/>
  <c r="BI97" i="1"/>
  <c r="BJ97" i="1"/>
  <c r="BK97" i="1"/>
  <c r="BF99" i="1"/>
  <c r="BG99" i="1"/>
  <c r="BH99" i="1"/>
  <c r="BI99" i="1"/>
  <c r="BJ99" i="1"/>
  <c r="BK99" i="1"/>
  <c r="BF100" i="1"/>
  <c r="BG100" i="1"/>
  <c r="BH100" i="1"/>
  <c r="BI100" i="1"/>
  <c r="BJ100" i="1"/>
  <c r="BK100" i="1"/>
  <c r="E18" i="10"/>
  <c r="AH71" i="1"/>
  <c r="AJ71" i="1"/>
  <c r="AJ72" i="1"/>
  <c r="AJ73" i="1"/>
  <c r="AJ74" i="1"/>
  <c r="AJ75" i="1"/>
  <c r="AJ76" i="1"/>
  <c r="AJ77" i="1"/>
  <c r="AJ78" i="1"/>
  <c r="AJ79" i="1"/>
  <c r="AJ80" i="1"/>
  <c r="AJ81" i="1"/>
  <c r="E16" i="10"/>
  <c r="AL71" i="1"/>
  <c r="AN71" i="1"/>
  <c r="AH72" i="1"/>
  <c r="AL72" i="1"/>
  <c r="AN72" i="1"/>
  <c r="AH73" i="1"/>
  <c r="AL73" i="1"/>
  <c r="AN73" i="1"/>
  <c r="AH74" i="1"/>
  <c r="AL74" i="1"/>
  <c r="AN74" i="1"/>
  <c r="AH75" i="1"/>
  <c r="AL75" i="1"/>
  <c r="AN75" i="1"/>
  <c r="AH76" i="1"/>
  <c r="AL76" i="1"/>
  <c r="AN76" i="1"/>
  <c r="AH77" i="1"/>
  <c r="AL77" i="1"/>
  <c r="AN77" i="1"/>
  <c r="AH78" i="1"/>
  <c r="AL78" i="1"/>
  <c r="AN78" i="1"/>
  <c r="AH79" i="1"/>
  <c r="AL79" i="1"/>
  <c r="AN79" i="1"/>
  <c r="AH80" i="1"/>
  <c r="AL80" i="1"/>
  <c r="AN80" i="1"/>
  <c r="AH81" i="1"/>
  <c r="AL81" i="1"/>
  <c r="AN81" i="1"/>
  <c r="BF71" i="1"/>
  <c r="BG71" i="1"/>
  <c r="BH71" i="1"/>
  <c r="BI71" i="1"/>
  <c r="BJ71" i="1"/>
  <c r="BK71" i="1"/>
  <c r="BF72" i="1"/>
  <c r="BG72" i="1"/>
  <c r="BH72" i="1"/>
  <c r="BI72" i="1"/>
  <c r="BJ72" i="1"/>
  <c r="BK72" i="1"/>
  <c r="BF73" i="1"/>
  <c r="BG73" i="1"/>
  <c r="BH73" i="1"/>
  <c r="BI73" i="1"/>
  <c r="BJ73" i="1"/>
  <c r="BK73" i="1"/>
  <c r="BF74" i="1"/>
  <c r="BG74" i="1"/>
  <c r="BH74" i="1"/>
  <c r="BI74" i="1"/>
  <c r="BJ74" i="1"/>
  <c r="BK74" i="1"/>
  <c r="BF75" i="1"/>
  <c r="BG75" i="1"/>
  <c r="BH75" i="1"/>
  <c r="BI75" i="1"/>
  <c r="BJ75" i="1"/>
  <c r="BK75" i="1"/>
  <c r="BF76" i="1"/>
  <c r="BG76" i="1"/>
  <c r="BH76" i="1"/>
  <c r="BI76" i="1"/>
  <c r="BJ76" i="1"/>
  <c r="BK76" i="1"/>
  <c r="BF77" i="1"/>
  <c r="BG77" i="1"/>
  <c r="BH77" i="1"/>
  <c r="BI77" i="1"/>
  <c r="BJ77" i="1"/>
  <c r="BK77" i="1"/>
  <c r="BF78" i="1"/>
  <c r="BG78" i="1"/>
  <c r="BH78" i="1"/>
  <c r="BI78" i="1"/>
  <c r="BJ78" i="1"/>
  <c r="BK78" i="1"/>
  <c r="BF79" i="1"/>
  <c r="BG79" i="1"/>
  <c r="BH79" i="1"/>
  <c r="BI79" i="1"/>
  <c r="BJ79" i="1"/>
  <c r="BK79" i="1"/>
  <c r="BF80" i="1"/>
  <c r="BG80" i="1"/>
  <c r="BH80" i="1"/>
  <c r="BI80" i="1"/>
  <c r="BJ80" i="1"/>
  <c r="BK80" i="1"/>
  <c r="BF81" i="1"/>
  <c r="BG81" i="1"/>
  <c r="BH81" i="1"/>
  <c r="BI81" i="1"/>
  <c r="BJ81" i="1"/>
  <c r="BK81" i="1"/>
  <c r="G16" i="10"/>
  <c r="C16" i="10"/>
  <c r="S102" i="1"/>
  <c r="G119" i="17"/>
  <c r="V102" i="1"/>
  <c r="G119" i="18"/>
  <c r="Y102" i="1"/>
  <c r="G119" i="19"/>
  <c r="S103" i="1"/>
  <c r="G121" i="17"/>
  <c r="V103" i="1"/>
  <c r="G121" i="18"/>
  <c r="Y103" i="1"/>
  <c r="G121" i="19"/>
  <c r="S104" i="1"/>
  <c r="V104" i="1"/>
  <c r="G123" i="18"/>
  <c r="Y104" i="1"/>
  <c r="G123" i="19"/>
  <c r="S29" i="1"/>
  <c r="G3" i="17"/>
  <c r="V29" i="1"/>
  <c r="G3" i="18"/>
  <c r="Y29" i="1"/>
  <c r="G3" i="19"/>
  <c r="S31" i="1"/>
  <c r="V31" i="1"/>
  <c r="G5" i="18"/>
  <c r="Y31" i="1"/>
  <c r="G5" i="19"/>
  <c r="S32" i="1"/>
  <c r="G7" i="17"/>
  <c r="V32" i="1"/>
  <c r="G7" i="18"/>
  <c r="Y32" i="1"/>
  <c r="G7" i="19"/>
  <c r="S33" i="1"/>
  <c r="G9" i="17"/>
  <c r="V33" i="1"/>
  <c r="G9" i="18"/>
  <c r="Y33" i="1"/>
  <c r="G9" i="19"/>
  <c r="S34" i="1"/>
  <c r="G11" i="17"/>
  <c r="V34" i="1"/>
  <c r="G11" i="18"/>
  <c r="Y34" i="1"/>
  <c r="G11" i="19"/>
  <c r="S35" i="1"/>
  <c r="G13" i="17"/>
  <c r="V35" i="1"/>
  <c r="G13" i="18"/>
  <c r="Y35" i="1"/>
  <c r="G13" i="19"/>
  <c r="S36" i="1"/>
  <c r="G15" i="17"/>
  <c r="V36" i="1"/>
  <c r="G15" i="18"/>
  <c r="Y36" i="1"/>
  <c r="G15" i="19"/>
  <c r="S37" i="1"/>
  <c r="V37" i="1"/>
  <c r="G17" i="18"/>
  <c r="Y37" i="1"/>
  <c r="G17" i="19"/>
  <c r="S39" i="1"/>
  <c r="G19" i="17"/>
  <c r="V39" i="1"/>
  <c r="G19" i="18"/>
  <c r="Y39" i="1"/>
  <c r="G19" i="19"/>
  <c r="S40" i="1"/>
  <c r="G21" i="17"/>
  <c r="V40" i="1"/>
  <c r="Y40" i="1"/>
  <c r="G21" i="19"/>
  <c r="S41" i="1"/>
  <c r="G23" i="17"/>
  <c r="V41" i="1"/>
  <c r="G23" i="18"/>
  <c r="Y41" i="1"/>
  <c r="G23" i="19"/>
  <c r="S42" i="1"/>
  <c r="G25" i="17"/>
  <c r="V42" i="1"/>
  <c r="G25" i="18"/>
  <c r="Y42" i="1"/>
  <c r="G25" i="19"/>
  <c r="S43" i="1"/>
  <c r="G27" i="17"/>
  <c r="V43" i="1"/>
  <c r="G27" i="18"/>
  <c r="Y43" i="1"/>
  <c r="G27" i="19"/>
  <c r="S45" i="1"/>
  <c r="G29" i="17"/>
  <c r="V45" i="1"/>
  <c r="G29" i="18"/>
  <c r="Y45" i="1"/>
  <c r="G29" i="19"/>
  <c r="S46" i="1"/>
  <c r="G31" i="17"/>
  <c r="V46" i="1"/>
  <c r="G31" i="18"/>
  <c r="Y46" i="1"/>
  <c r="G31" i="19"/>
  <c r="S47" i="1"/>
  <c r="G33" i="17"/>
  <c r="V47" i="1"/>
  <c r="G33" i="18"/>
  <c r="Y47" i="1"/>
  <c r="G33" i="19"/>
  <c r="S48" i="1"/>
  <c r="G35" i="17"/>
  <c r="V48" i="1"/>
  <c r="G35" i="18"/>
  <c r="Y48" i="1"/>
  <c r="G35" i="19"/>
  <c r="S50" i="1"/>
  <c r="G37" i="17"/>
  <c r="V50" i="1"/>
  <c r="G37" i="18"/>
  <c r="Y50" i="1"/>
  <c r="G37" i="19"/>
  <c r="S51" i="1"/>
  <c r="G39" i="17"/>
  <c r="V51" i="1"/>
  <c r="G39" i="18"/>
  <c r="Y51" i="1"/>
  <c r="G39" i="19"/>
  <c r="S52" i="1"/>
  <c r="G41" i="17"/>
  <c r="V52" i="1"/>
  <c r="G41" i="18"/>
  <c r="Y52" i="1"/>
  <c r="G41" i="19"/>
  <c r="S53" i="1"/>
  <c r="G43" i="17"/>
  <c r="V53" i="1"/>
  <c r="G43" i="18"/>
  <c r="Y53" i="1"/>
  <c r="G43" i="19"/>
  <c r="S54" i="1"/>
  <c r="G45" i="17"/>
  <c r="V54" i="1"/>
  <c r="G45" i="18"/>
  <c r="Y54" i="1"/>
  <c r="G45" i="19"/>
  <c r="S56" i="1"/>
  <c r="G47" i="17"/>
  <c r="V56" i="1"/>
  <c r="G47" i="18"/>
  <c r="Y56" i="1"/>
  <c r="G47" i="19"/>
  <c r="S57" i="1"/>
  <c r="G49" i="17"/>
  <c r="V57" i="1"/>
  <c r="G49" i="18"/>
  <c r="Y57" i="1"/>
  <c r="G49" i="19"/>
  <c r="S58" i="1"/>
  <c r="G51" i="17"/>
  <c r="V58" i="1"/>
  <c r="G51" i="18"/>
  <c r="Y58" i="1"/>
  <c r="G51" i="19"/>
  <c r="S59" i="1"/>
  <c r="G53" i="17"/>
  <c r="V59" i="1"/>
  <c r="G53" i="18"/>
  <c r="Y59" i="1"/>
  <c r="G53" i="19"/>
  <c r="S60" i="1"/>
  <c r="G55" i="17"/>
  <c r="V60" i="1"/>
  <c r="Y60" i="1"/>
  <c r="G55" i="19"/>
  <c r="S62" i="1"/>
  <c r="G57" i="17"/>
  <c r="V62" i="1"/>
  <c r="G57" i="18"/>
  <c r="Y62" i="1"/>
  <c r="G57" i="19"/>
  <c r="AE62" i="1"/>
  <c r="S63" i="1"/>
  <c r="G59" i="17"/>
  <c r="V63" i="1"/>
  <c r="G59" i="18"/>
  <c r="Y63" i="1"/>
  <c r="G59" i="19"/>
  <c r="AE63" i="1"/>
  <c r="S64" i="1"/>
  <c r="G61" i="17"/>
  <c r="V64" i="1"/>
  <c r="G61" i="18"/>
  <c r="Y64" i="1"/>
  <c r="G61" i="19"/>
  <c r="S65" i="1"/>
  <c r="G63" i="17"/>
  <c r="V65" i="1"/>
  <c r="G63" i="18"/>
  <c r="Y65" i="1"/>
  <c r="G63" i="19"/>
  <c r="AE65" i="1"/>
  <c r="S66" i="1"/>
  <c r="V66" i="1"/>
  <c r="G65" i="18"/>
  <c r="Y66" i="1"/>
  <c r="G65" i="19"/>
  <c r="S67" i="1"/>
  <c r="G67" i="17"/>
  <c r="V67" i="1"/>
  <c r="G67" i="18"/>
  <c r="Y67" i="1"/>
  <c r="G67" i="19"/>
  <c r="S68" i="1"/>
  <c r="G69" i="17"/>
  <c r="V68" i="1"/>
  <c r="G69" i="18"/>
  <c r="Y68" i="1"/>
  <c r="G69" i="19"/>
  <c r="S69" i="1"/>
  <c r="G71" i="17"/>
  <c r="V69" i="1"/>
  <c r="G71" i="18"/>
  <c r="Y69" i="1"/>
  <c r="G71" i="19"/>
  <c r="S71" i="1"/>
  <c r="G73" i="17"/>
  <c r="V71" i="1"/>
  <c r="G73" i="18"/>
  <c r="Y71" i="1"/>
  <c r="G73" i="19"/>
  <c r="S72" i="1"/>
  <c r="G75" i="17"/>
  <c r="V72" i="1"/>
  <c r="Y72" i="1"/>
  <c r="G75" i="19"/>
  <c r="S73" i="1"/>
  <c r="G77" i="17"/>
  <c r="V73" i="1"/>
  <c r="G77" i="18"/>
  <c r="Y73" i="1"/>
  <c r="G77" i="19"/>
  <c r="S74" i="1"/>
  <c r="G79" i="17"/>
  <c r="V74" i="1"/>
  <c r="G79" i="18"/>
  <c r="Y74" i="1"/>
  <c r="G79" i="19"/>
  <c r="S75" i="1"/>
  <c r="G81" i="17"/>
  <c r="V75" i="1"/>
  <c r="G81" i="18"/>
  <c r="Y75" i="1"/>
  <c r="G81" i="19"/>
  <c r="S76" i="1"/>
  <c r="V76" i="1"/>
  <c r="G83" i="18"/>
  <c r="Y76" i="1"/>
  <c r="G83" i="19"/>
  <c r="S77" i="1"/>
  <c r="G85" i="17"/>
  <c r="V77" i="1"/>
  <c r="G85" i="18"/>
  <c r="Y77" i="1"/>
  <c r="G85" i="19"/>
  <c r="S78" i="1"/>
  <c r="G87" i="17"/>
  <c r="V78" i="1"/>
  <c r="G87" i="18"/>
  <c r="Y78" i="1"/>
  <c r="G87" i="19"/>
  <c r="S79" i="1"/>
  <c r="G89" i="17"/>
  <c r="V79" i="1"/>
  <c r="G89" i="18"/>
  <c r="Y79" i="1"/>
  <c r="G89" i="19"/>
  <c r="S80" i="1"/>
  <c r="G91" i="17"/>
  <c r="V80" i="1"/>
  <c r="Y80" i="1"/>
  <c r="G91" i="19"/>
  <c r="S81" i="1"/>
  <c r="G93" i="17"/>
  <c r="V81" i="1"/>
  <c r="G93" i="18"/>
  <c r="Y81" i="1"/>
  <c r="G93" i="19"/>
  <c r="S83" i="1"/>
  <c r="G95" i="17"/>
  <c r="V83" i="1"/>
  <c r="G95" i="18"/>
  <c r="Y83" i="1"/>
  <c r="G95" i="19"/>
  <c r="S84" i="1"/>
  <c r="G97" i="17"/>
  <c r="V84" i="1"/>
  <c r="G97" i="18"/>
  <c r="Y84" i="1"/>
  <c r="G97" i="19"/>
  <c r="S85" i="1"/>
  <c r="G99" i="17"/>
  <c r="V85" i="1"/>
  <c r="G99" i="18"/>
  <c r="Y85" i="1"/>
  <c r="G99" i="19"/>
  <c r="S87" i="1"/>
  <c r="G101" i="17"/>
  <c r="V87" i="1"/>
  <c r="G101" i="18"/>
  <c r="Y87" i="1"/>
  <c r="G101" i="19"/>
  <c r="S88" i="1"/>
  <c r="G103" i="17"/>
  <c r="V88" i="1"/>
  <c r="G103" i="18"/>
  <c r="Y88" i="1"/>
  <c r="G103" i="19"/>
  <c r="S108" i="1"/>
  <c r="G125" i="17"/>
  <c r="V108" i="1"/>
  <c r="G125" i="18"/>
  <c r="Y108" i="1"/>
  <c r="G125" i="19"/>
  <c r="S109" i="1"/>
  <c r="G127" i="17"/>
  <c r="V109" i="1"/>
  <c r="G127" i="18"/>
  <c r="Y109" i="1"/>
  <c r="G127" i="19"/>
  <c r="S110" i="1"/>
  <c r="G129" i="17"/>
  <c r="V110" i="1"/>
  <c r="G129" i="18"/>
  <c r="Y110" i="1"/>
  <c r="G129" i="19"/>
  <c r="S111" i="1"/>
  <c r="G131" i="17"/>
  <c r="V111" i="1"/>
  <c r="G131" i="18"/>
  <c r="Y111" i="1"/>
  <c r="G131" i="19"/>
  <c r="S112" i="1"/>
  <c r="G133" i="17"/>
  <c r="V112" i="1"/>
  <c r="G133" i="18"/>
  <c r="Y112" i="1"/>
  <c r="G133" i="19"/>
  <c r="S113" i="1"/>
  <c r="G135" i="17"/>
  <c r="V113" i="1"/>
  <c r="G135" i="18"/>
  <c r="Y113" i="1"/>
  <c r="G135" i="19"/>
  <c r="S114" i="1"/>
  <c r="G137" i="17"/>
  <c r="V114" i="1"/>
  <c r="G137" i="18"/>
  <c r="Y114" i="1"/>
  <c r="G137" i="19"/>
  <c r="S115" i="1"/>
  <c r="G139" i="17"/>
  <c r="V115" i="1"/>
  <c r="G139" i="18"/>
  <c r="Y115" i="1"/>
  <c r="G139" i="19"/>
  <c r="S116" i="1"/>
  <c r="G141" i="17"/>
  <c r="V116" i="1"/>
  <c r="G141" i="18"/>
  <c r="Y116" i="1"/>
  <c r="G141" i="19"/>
  <c r="S117" i="1"/>
  <c r="G143" i="17"/>
  <c r="V117" i="1"/>
  <c r="G143" i="18"/>
  <c r="Y117" i="1"/>
  <c r="G143" i="19"/>
  <c r="S118" i="1"/>
  <c r="G145" i="17"/>
  <c r="V118" i="1"/>
  <c r="G145" i="18"/>
  <c r="Y118" i="1"/>
  <c r="G145" i="19"/>
  <c r="S119" i="1"/>
  <c r="G147" i="17"/>
  <c r="V119" i="1"/>
  <c r="G147" i="18"/>
  <c r="Y119" i="1"/>
  <c r="G147" i="19"/>
  <c r="S120" i="1"/>
  <c r="G149" i="17"/>
  <c r="V120" i="1"/>
  <c r="G149" i="18"/>
  <c r="Y120" i="1"/>
  <c r="G149" i="19"/>
  <c r="S121" i="1"/>
  <c r="G151" i="17"/>
  <c r="V121" i="1"/>
  <c r="G151" i="18"/>
  <c r="Y121" i="1"/>
  <c r="G151" i="19"/>
  <c r="S122" i="1"/>
  <c r="G153" i="17"/>
  <c r="V122" i="1"/>
  <c r="G153" i="18"/>
  <c r="Y122" i="1"/>
  <c r="G153" i="19"/>
  <c r="S123" i="1"/>
  <c r="G155" i="17"/>
  <c r="V123" i="1"/>
  <c r="G155" i="18"/>
  <c r="Y123" i="1"/>
  <c r="G155" i="19"/>
  <c r="S124" i="1"/>
  <c r="G157" i="17"/>
  <c r="V124" i="1"/>
  <c r="G157" i="18"/>
  <c r="Y124" i="1"/>
  <c r="G157" i="19"/>
  <c r="S125" i="1"/>
  <c r="G159" i="17"/>
  <c r="V125" i="1"/>
  <c r="G159" i="18"/>
  <c r="Y125" i="1"/>
  <c r="G159" i="19"/>
  <c r="S126" i="1"/>
  <c r="G161" i="17"/>
  <c r="V126" i="1"/>
  <c r="G161" i="18"/>
  <c r="Y126" i="1"/>
  <c r="G161" i="19"/>
  <c r="S127" i="1"/>
  <c r="G163" i="17"/>
  <c r="V127" i="1"/>
  <c r="G163" i="18"/>
  <c r="Y127" i="1"/>
  <c r="G163" i="19"/>
  <c r="S128" i="1"/>
  <c r="G165" i="17"/>
  <c r="V128" i="1"/>
  <c r="G165" i="18"/>
  <c r="Y128" i="1"/>
  <c r="G165" i="19"/>
  <c r="S129" i="1"/>
  <c r="G167" i="17"/>
  <c r="V129" i="1"/>
  <c r="G167" i="18"/>
  <c r="Y129" i="1"/>
  <c r="G167" i="19"/>
  <c r="S130" i="1"/>
  <c r="G169" i="17"/>
  <c r="V130" i="1"/>
  <c r="G169" i="18"/>
  <c r="Y130" i="1"/>
  <c r="G169" i="19"/>
  <c r="S131" i="1"/>
  <c r="G171" i="17"/>
  <c r="V131" i="1"/>
  <c r="G171" i="18"/>
  <c r="Y131" i="1"/>
  <c r="G171" i="19"/>
  <c r="S132" i="1"/>
  <c r="G173" i="17"/>
  <c r="V132" i="1"/>
  <c r="G173" i="18"/>
  <c r="Y132" i="1"/>
  <c r="G173" i="19"/>
  <c r="S133" i="1"/>
  <c r="G175" i="17"/>
  <c r="V133" i="1"/>
  <c r="G175" i="18"/>
  <c r="Y133" i="1"/>
  <c r="G175" i="19"/>
  <c r="S134" i="1"/>
  <c r="G177" i="17"/>
  <c r="V134" i="1"/>
  <c r="G177" i="18"/>
  <c r="Y134" i="1"/>
  <c r="G177" i="19"/>
  <c r="S135" i="1"/>
  <c r="G179" i="17"/>
  <c r="V135" i="1"/>
  <c r="G179" i="18"/>
  <c r="Y135" i="1"/>
  <c r="G179" i="19"/>
  <c r="S136" i="1"/>
  <c r="G181" i="17"/>
  <c r="V136" i="1"/>
  <c r="G181" i="18"/>
  <c r="Y136" i="1"/>
  <c r="G181" i="19"/>
  <c r="S137" i="1"/>
  <c r="G183" i="17"/>
  <c r="V137" i="1"/>
  <c r="G183" i="18"/>
  <c r="Y137" i="1"/>
  <c r="G183" i="19"/>
  <c r="S138" i="1"/>
  <c r="G185" i="17"/>
  <c r="V138" i="1"/>
  <c r="G185" i="18"/>
  <c r="Y138" i="1"/>
  <c r="G185" i="19"/>
  <c r="S139" i="1"/>
  <c r="G187" i="17"/>
  <c r="V139" i="1"/>
  <c r="G187" i="18"/>
  <c r="Y139" i="1"/>
  <c r="G187" i="19"/>
  <c r="S140" i="1"/>
  <c r="G189" i="17"/>
  <c r="V140" i="1"/>
  <c r="G189" i="18"/>
  <c r="Y140" i="1"/>
  <c r="G189" i="19"/>
  <c r="S141" i="1"/>
  <c r="G191" i="17"/>
  <c r="V141" i="1"/>
  <c r="G191" i="18"/>
  <c r="Y141" i="1"/>
  <c r="G191" i="19"/>
  <c r="S142" i="1"/>
  <c r="G193" i="17"/>
  <c r="V142" i="1"/>
  <c r="G193" i="18"/>
  <c r="Y142" i="1"/>
  <c r="G193" i="19"/>
  <c r="S143" i="1"/>
  <c r="G195" i="17"/>
  <c r="V143" i="1"/>
  <c r="G195" i="18"/>
  <c r="Y143" i="1"/>
  <c r="G195" i="19"/>
  <c r="S144" i="1"/>
  <c r="G197" i="17"/>
  <c r="V144" i="1"/>
  <c r="G197" i="18"/>
  <c r="Y144" i="1"/>
  <c r="G197" i="19"/>
  <c r="S145" i="1"/>
  <c r="G199" i="17"/>
  <c r="V145" i="1"/>
  <c r="G199" i="18"/>
  <c r="Y145" i="1"/>
  <c r="G199" i="19"/>
  <c r="S146" i="1"/>
  <c r="G201" i="17"/>
  <c r="V146" i="1"/>
  <c r="G201" i="18"/>
  <c r="Y146" i="1"/>
  <c r="G201" i="19"/>
  <c r="S147" i="1"/>
  <c r="G203" i="17"/>
  <c r="V147" i="1"/>
  <c r="G203" i="18"/>
  <c r="Y147" i="1"/>
  <c r="G203" i="19"/>
  <c r="S148" i="1"/>
  <c r="G205" i="17"/>
  <c r="V148" i="1"/>
  <c r="G205" i="18"/>
  <c r="Y148" i="1"/>
  <c r="G205" i="19"/>
  <c r="S149" i="1"/>
  <c r="G207" i="17"/>
  <c r="V149" i="1"/>
  <c r="G207" i="18"/>
  <c r="Y149" i="1"/>
  <c r="G207" i="19"/>
  <c r="S150" i="1"/>
  <c r="G209" i="17"/>
  <c r="V150" i="1"/>
  <c r="G209" i="18"/>
  <c r="Y150" i="1"/>
  <c r="G209" i="19"/>
  <c r="S152" i="1"/>
  <c r="G211" i="17"/>
  <c r="V152" i="1"/>
  <c r="Y152" i="1"/>
  <c r="G211" i="19"/>
  <c r="S153" i="1"/>
  <c r="G213" i="17"/>
  <c r="V153" i="1"/>
  <c r="G213" i="18"/>
  <c r="Y153" i="1"/>
  <c r="G213" i="19"/>
  <c r="S154" i="1"/>
  <c r="G215" i="17"/>
  <c r="V154" i="1"/>
  <c r="G215" i="18"/>
  <c r="Y154" i="1"/>
  <c r="G215" i="19"/>
  <c r="S155" i="1"/>
  <c r="G217" i="17"/>
  <c r="V155" i="1"/>
  <c r="G217" i="18"/>
  <c r="Y155" i="1"/>
  <c r="G217" i="19"/>
  <c r="S156" i="1"/>
  <c r="G219" i="17"/>
  <c r="V156" i="1"/>
  <c r="Y156" i="1"/>
  <c r="G219" i="19"/>
  <c r="S157" i="1"/>
  <c r="G221" i="17"/>
  <c r="V157" i="1"/>
  <c r="G221" i="18"/>
  <c r="Y157" i="1"/>
  <c r="G221" i="19"/>
  <c r="S158" i="1"/>
  <c r="G223" i="17"/>
  <c r="V158" i="1"/>
  <c r="G223" i="18"/>
  <c r="Y158" i="1"/>
  <c r="G223" i="19"/>
  <c r="S159" i="1"/>
  <c r="G225" i="17"/>
  <c r="V159" i="1"/>
  <c r="G225" i="18"/>
  <c r="Y159" i="1"/>
  <c r="G225" i="19"/>
  <c r="S160" i="1"/>
  <c r="G227" i="17"/>
  <c r="V160" i="1"/>
  <c r="Y160" i="1"/>
  <c r="G227" i="19"/>
  <c r="S161" i="1"/>
  <c r="G229" i="17"/>
  <c r="V161" i="1"/>
  <c r="G229" i="18"/>
  <c r="Y161" i="1"/>
  <c r="G229" i="19"/>
  <c r="S162" i="1"/>
  <c r="G231" i="17"/>
  <c r="V162" i="1"/>
  <c r="G231" i="18"/>
  <c r="Y162" i="1"/>
  <c r="G231" i="19"/>
  <c r="S163" i="1"/>
  <c r="G233" i="17"/>
  <c r="V163" i="1"/>
  <c r="G233" i="18"/>
  <c r="Y163" i="1"/>
  <c r="G233" i="19"/>
  <c r="S164" i="1"/>
  <c r="G235" i="17"/>
  <c r="V164" i="1"/>
  <c r="G235" i="18"/>
  <c r="Y164" i="1"/>
  <c r="G235" i="19"/>
  <c r="S165" i="1"/>
  <c r="G237" i="17"/>
  <c r="V165" i="1"/>
  <c r="G237" i="18"/>
  <c r="Y165" i="1"/>
  <c r="G237" i="19"/>
  <c r="S166" i="1"/>
  <c r="G239" i="17"/>
  <c r="V166" i="1"/>
  <c r="G239" i="18"/>
  <c r="Y166" i="1"/>
  <c r="G239" i="19"/>
  <c r="AE166" i="1"/>
  <c r="S167" i="1"/>
  <c r="G241" i="17"/>
  <c r="V167" i="1"/>
  <c r="G241" i="18"/>
  <c r="Y167" i="1"/>
  <c r="G241" i="19"/>
  <c r="S169" i="1"/>
  <c r="V169" i="1"/>
  <c r="Y169" i="1"/>
  <c r="G243" i="19"/>
  <c r="S170" i="1"/>
  <c r="G245" i="17"/>
  <c r="V170" i="1"/>
  <c r="G245" i="18"/>
  <c r="Y170" i="1"/>
  <c r="G245" i="19"/>
  <c r="S171" i="1"/>
  <c r="G247" i="17"/>
  <c r="V171" i="1"/>
  <c r="G247" i="18"/>
  <c r="Y171" i="1"/>
  <c r="G247" i="19"/>
  <c r="S173" i="1"/>
  <c r="G249" i="17"/>
  <c r="V173" i="1"/>
  <c r="G249" i="18"/>
  <c r="Y173" i="1"/>
  <c r="G249" i="19"/>
  <c r="S174" i="1"/>
  <c r="G251" i="17"/>
  <c r="V174" i="1"/>
  <c r="G251" i="18"/>
  <c r="Y174" i="1"/>
  <c r="G251" i="19"/>
  <c r="S175" i="1"/>
  <c r="G253" i="17"/>
  <c r="V175" i="1"/>
  <c r="G253" i="18"/>
  <c r="Y175" i="1"/>
  <c r="G253" i="19"/>
  <c r="S176" i="1"/>
  <c r="G255" i="17"/>
  <c r="V176" i="1"/>
  <c r="G255" i="18"/>
  <c r="Y176" i="1"/>
  <c r="G255" i="19"/>
  <c r="S177" i="1"/>
  <c r="G257" i="17"/>
  <c r="V177" i="1"/>
  <c r="G257" i="18"/>
  <c r="Y177" i="1"/>
  <c r="G257" i="19"/>
  <c r="S178" i="1"/>
  <c r="G259" i="17"/>
  <c r="V178" i="1"/>
  <c r="G259" i="18"/>
  <c r="Y178" i="1"/>
  <c r="G259" i="19"/>
  <c r="S179" i="1"/>
  <c r="G261" i="17"/>
  <c r="V179" i="1"/>
  <c r="G261" i="18"/>
  <c r="Y179" i="1"/>
  <c r="G261" i="19"/>
  <c r="S180" i="1"/>
  <c r="G263" i="17"/>
  <c r="V180" i="1"/>
  <c r="G263" i="18"/>
  <c r="Y180" i="1"/>
  <c r="G263" i="19"/>
  <c r="S181" i="1"/>
  <c r="G265" i="17"/>
  <c r="V181" i="1"/>
  <c r="G265" i="18"/>
  <c r="Y181" i="1"/>
  <c r="G265" i="19"/>
  <c r="S182" i="1"/>
  <c r="G267" i="17"/>
  <c r="V182" i="1"/>
  <c r="G267" i="18"/>
  <c r="Y182" i="1"/>
  <c r="G267" i="19"/>
  <c r="S183" i="1"/>
  <c r="G269" i="17"/>
  <c r="V183" i="1"/>
  <c r="G269" i="18"/>
  <c r="Y183" i="1"/>
  <c r="G269" i="19"/>
  <c r="S184" i="1"/>
  <c r="G271" i="17"/>
  <c r="V184" i="1"/>
  <c r="G271" i="18"/>
  <c r="Y184" i="1"/>
  <c r="G271" i="19"/>
  <c r="S185" i="1"/>
  <c r="G273" i="17"/>
  <c r="V185" i="1"/>
  <c r="G273" i="18"/>
  <c r="Y185" i="1"/>
  <c r="G273" i="19"/>
  <c r="S186" i="1"/>
  <c r="G275" i="17"/>
  <c r="V186" i="1"/>
  <c r="G275" i="18"/>
  <c r="Y186" i="1"/>
  <c r="G275" i="19"/>
  <c r="S187" i="1"/>
  <c r="G277" i="17"/>
  <c r="V187" i="1"/>
  <c r="G277" i="18"/>
  <c r="Y187" i="1"/>
  <c r="G277" i="19"/>
  <c r="S188" i="1"/>
  <c r="G279" i="17"/>
  <c r="V188" i="1"/>
  <c r="G279" i="18"/>
  <c r="Y188" i="1"/>
  <c r="G279" i="19"/>
  <c r="S189" i="1"/>
  <c r="G281" i="17"/>
  <c r="V189" i="1"/>
  <c r="G281" i="18"/>
  <c r="Y189" i="1"/>
  <c r="G281" i="19"/>
  <c r="S190" i="1"/>
  <c r="G283" i="17"/>
  <c r="V190" i="1"/>
  <c r="G283" i="18"/>
  <c r="Y190" i="1"/>
  <c r="G283" i="19"/>
  <c r="S191" i="1"/>
  <c r="G285" i="17"/>
  <c r="V191" i="1"/>
  <c r="G285" i="18"/>
  <c r="Y191" i="1"/>
  <c r="G285" i="19"/>
  <c r="S192" i="1"/>
  <c r="G287" i="17"/>
  <c r="V192" i="1"/>
  <c r="G287" i="18"/>
  <c r="Y192" i="1"/>
  <c r="G287" i="19"/>
  <c r="S193" i="1"/>
  <c r="G289" i="17"/>
  <c r="V193" i="1"/>
  <c r="G289" i="18"/>
  <c r="Y193" i="1"/>
  <c r="G289" i="19"/>
  <c r="S194" i="1"/>
  <c r="G291" i="17"/>
  <c r="V194" i="1"/>
  <c r="G291" i="18"/>
  <c r="Y194" i="1"/>
  <c r="G291" i="19"/>
  <c r="S195" i="1"/>
  <c r="G293" i="17"/>
  <c r="V195" i="1"/>
  <c r="G293" i="18"/>
  <c r="Y195" i="1"/>
  <c r="G293" i="19"/>
  <c r="S196" i="1"/>
  <c r="G295" i="17"/>
  <c r="V196" i="1"/>
  <c r="G295" i="18"/>
  <c r="Y196" i="1"/>
  <c r="G295" i="19"/>
  <c r="S197" i="1"/>
  <c r="G297" i="17"/>
  <c r="V197" i="1"/>
  <c r="G297" i="18"/>
  <c r="Y197" i="1"/>
  <c r="G297" i="19"/>
  <c r="S198" i="1"/>
  <c r="G299" i="17"/>
  <c r="V198" i="1"/>
  <c r="G299" i="18"/>
  <c r="Y198" i="1"/>
  <c r="G299" i="19"/>
  <c r="S199" i="1"/>
  <c r="G301" i="17"/>
  <c r="V199" i="1"/>
  <c r="G301" i="18"/>
  <c r="Y199" i="1"/>
  <c r="G301" i="19"/>
  <c r="S200" i="1"/>
  <c r="G303" i="17"/>
  <c r="V200" i="1"/>
  <c r="G303" i="18"/>
  <c r="Y200" i="1"/>
  <c r="G303" i="19"/>
  <c r="S201" i="1"/>
  <c r="G305" i="17"/>
  <c r="V201" i="1"/>
  <c r="G305" i="18"/>
  <c r="Y201" i="1"/>
  <c r="G305" i="19"/>
  <c r="S202" i="1"/>
  <c r="G307" i="17"/>
  <c r="V202" i="1"/>
  <c r="G307" i="18"/>
  <c r="Y202" i="1"/>
  <c r="G307" i="19"/>
  <c r="S203" i="1"/>
  <c r="G309" i="17"/>
  <c r="V203" i="1"/>
  <c r="G309" i="18"/>
  <c r="Y203" i="1"/>
  <c r="G309" i="19"/>
  <c r="S204" i="1"/>
  <c r="G311" i="17"/>
  <c r="V204" i="1"/>
  <c r="G311" i="18"/>
  <c r="Y204" i="1"/>
  <c r="G311" i="19"/>
  <c r="S205" i="1"/>
  <c r="G313" i="17"/>
  <c r="V205" i="1"/>
  <c r="G313" i="18"/>
  <c r="Y205" i="1"/>
  <c r="G313" i="19"/>
  <c r="S206" i="1"/>
  <c r="G315" i="17"/>
  <c r="V206" i="1"/>
  <c r="G315" i="18"/>
  <c r="Y206" i="1"/>
  <c r="G315" i="19"/>
  <c r="S207" i="1"/>
  <c r="G317" i="17"/>
  <c r="V207" i="1"/>
  <c r="G317" i="18"/>
  <c r="Y207" i="1"/>
  <c r="G317" i="19"/>
  <c r="S208" i="1"/>
  <c r="G319" i="17"/>
  <c r="V208" i="1"/>
  <c r="G319" i="18"/>
  <c r="Y208" i="1"/>
  <c r="G319" i="19"/>
  <c r="S209" i="1"/>
  <c r="G321" i="17"/>
  <c r="V209" i="1"/>
  <c r="G321" i="18"/>
  <c r="Y209" i="1"/>
  <c r="G321" i="19"/>
  <c r="S210" i="1"/>
  <c r="G323" i="17"/>
  <c r="V210" i="1"/>
  <c r="G323" i="18"/>
  <c r="Y210" i="1"/>
  <c r="G323" i="19"/>
  <c r="S211" i="1"/>
  <c r="G325" i="17"/>
  <c r="V211" i="1"/>
  <c r="G325" i="18"/>
  <c r="Y211" i="1"/>
  <c r="G325" i="19"/>
  <c r="S212" i="1"/>
  <c r="G327" i="17"/>
  <c r="V212" i="1"/>
  <c r="G327" i="18"/>
  <c r="Y212" i="1"/>
  <c r="G327" i="19"/>
  <c r="S213" i="1"/>
  <c r="G329" i="17"/>
  <c r="V213" i="1"/>
  <c r="G329" i="18"/>
  <c r="Y213" i="1"/>
  <c r="G329" i="19"/>
  <c r="S214" i="1"/>
  <c r="G331" i="17"/>
  <c r="V214" i="1"/>
  <c r="G331" i="18"/>
  <c r="Y214" i="1"/>
  <c r="G331" i="19"/>
  <c r="S215" i="1"/>
  <c r="G333" i="17"/>
  <c r="V215" i="1"/>
  <c r="G333" i="18"/>
  <c r="Y215" i="1"/>
  <c r="G333" i="19"/>
  <c r="S216" i="1"/>
  <c r="G335" i="17"/>
  <c r="V216" i="1"/>
  <c r="G335" i="18"/>
  <c r="Y216" i="1"/>
  <c r="G335" i="19"/>
  <c r="S217" i="1"/>
  <c r="G337" i="17"/>
  <c r="V217" i="1"/>
  <c r="G337" i="18"/>
  <c r="Y217" i="1"/>
  <c r="G337" i="19"/>
  <c r="S218" i="1"/>
  <c r="G339" i="17"/>
  <c r="V218" i="1"/>
  <c r="G339" i="18"/>
  <c r="Y218" i="1"/>
  <c r="G339" i="19"/>
  <c r="S221" i="1"/>
  <c r="G343" i="17"/>
  <c r="V221" i="1"/>
  <c r="G343" i="18"/>
  <c r="Y221" i="1"/>
  <c r="G343" i="19"/>
  <c r="S223" i="1"/>
  <c r="G345" i="17"/>
  <c r="V223" i="1"/>
  <c r="G345" i="18"/>
  <c r="Y223" i="1"/>
  <c r="G345" i="19"/>
  <c r="S224" i="1"/>
  <c r="G347" i="17"/>
  <c r="V224" i="1"/>
  <c r="G347" i="18"/>
  <c r="Y224" i="1"/>
  <c r="G347" i="19"/>
  <c r="AE224" i="1"/>
  <c r="S225" i="1"/>
  <c r="G349" i="17"/>
  <c r="V225" i="1"/>
  <c r="G349" i="18"/>
  <c r="Y225" i="1"/>
  <c r="G349" i="19"/>
  <c r="S226" i="1"/>
  <c r="G351" i="17"/>
  <c r="V226" i="1"/>
  <c r="G351" i="18"/>
  <c r="Y226" i="1"/>
  <c r="G351" i="19"/>
  <c r="S227" i="1"/>
  <c r="G353" i="17"/>
  <c r="V227" i="1"/>
  <c r="G353" i="18"/>
  <c r="Y227" i="1"/>
  <c r="G353" i="19"/>
  <c r="S228" i="1"/>
  <c r="G355" i="17"/>
  <c r="V228" i="1"/>
  <c r="G355" i="18"/>
  <c r="Y228" i="1"/>
  <c r="G355" i="19"/>
  <c r="S229" i="1"/>
  <c r="G357" i="17"/>
  <c r="V229" i="1"/>
  <c r="G357" i="18"/>
  <c r="Y229" i="1"/>
  <c r="G357" i="19"/>
  <c r="S230" i="1"/>
  <c r="G359" i="17"/>
  <c r="V230" i="1"/>
  <c r="G359" i="18"/>
  <c r="Y230" i="1"/>
  <c r="G359" i="19"/>
  <c r="S231" i="1"/>
  <c r="G361" i="17"/>
  <c r="V231" i="1"/>
  <c r="G361" i="18"/>
  <c r="Y231" i="1"/>
  <c r="G361" i="19"/>
  <c r="S232" i="1"/>
  <c r="G363" i="17"/>
  <c r="V232" i="1"/>
  <c r="G363" i="18"/>
  <c r="Y232" i="1"/>
  <c r="G363" i="19"/>
  <c r="AE232" i="1"/>
  <c r="S234" i="1"/>
  <c r="G365" i="17"/>
  <c r="V234" i="1"/>
  <c r="G365" i="18"/>
  <c r="Y234" i="1"/>
  <c r="G365" i="19"/>
  <c r="S235" i="1"/>
  <c r="G367" i="17"/>
  <c r="V235" i="1"/>
  <c r="G367" i="18"/>
  <c r="Y235" i="1"/>
  <c r="G367" i="19"/>
  <c r="S236" i="1"/>
  <c r="G369" i="17"/>
  <c r="V236" i="1"/>
  <c r="G369" i="18"/>
  <c r="Y236" i="1"/>
  <c r="G369" i="19"/>
  <c r="S238" i="1"/>
  <c r="G371" i="17"/>
  <c r="V238" i="1"/>
  <c r="G371" i="18"/>
  <c r="Y238" i="1"/>
  <c r="G371" i="19"/>
  <c r="S239" i="1"/>
  <c r="G373" i="17"/>
  <c r="V239" i="1"/>
  <c r="G373" i="18"/>
  <c r="Y239" i="1"/>
  <c r="G373" i="19"/>
  <c r="S241" i="1"/>
  <c r="V241" i="1"/>
  <c r="G375" i="18"/>
  <c r="Y241" i="1"/>
  <c r="G375" i="19"/>
  <c r="S242" i="1"/>
  <c r="V242" i="1"/>
  <c r="G377" i="18"/>
  <c r="Y242" i="1"/>
  <c r="G377" i="19"/>
  <c r="S244" i="1"/>
  <c r="G379" i="17"/>
  <c r="V244" i="1"/>
  <c r="G379" i="18"/>
  <c r="Y244" i="1"/>
  <c r="G379" i="19"/>
  <c r="S245" i="1"/>
  <c r="G381" i="17"/>
  <c r="V245" i="1"/>
  <c r="G381" i="18"/>
  <c r="Y245" i="1"/>
  <c r="G381" i="19"/>
  <c r="S246" i="1"/>
  <c r="G383" i="17"/>
  <c r="V246" i="1"/>
  <c r="G383" i="18"/>
  <c r="Y246" i="1"/>
  <c r="G383" i="19"/>
  <c r="S248" i="1"/>
  <c r="G385" i="17"/>
  <c r="V248" i="1"/>
  <c r="G385" i="18"/>
  <c r="Y248" i="1"/>
  <c r="G385" i="19"/>
  <c r="S249" i="1"/>
  <c r="G387" i="17"/>
  <c r="V249" i="1"/>
  <c r="G387" i="18"/>
  <c r="Y249" i="1"/>
  <c r="G387" i="19"/>
  <c r="S250" i="1"/>
  <c r="G389" i="17"/>
  <c r="V250" i="1"/>
  <c r="G389" i="18"/>
  <c r="Y250" i="1"/>
  <c r="G389" i="19"/>
  <c r="S251" i="1"/>
  <c r="G391" i="17"/>
  <c r="V251" i="1"/>
  <c r="G391" i="18"/>
  <c r="Y251" i="1"/>
  <c r="G391" i="19"/>
  <c r="S253" i="1"/>
  <c r="G393" i="17"/>
  <c r="V253" i="1"/>
  <c r="G393" i="18"/>
  <c r="Y253" i="1"/>
  <c r="G393" i="19"/>
  <c r="S254" i="1"/>
  <c r="G395" i="17"/>
  <c r="V254" i="1"/>
  <c r="G395" i="18"/>
  <c r="Y254" i="1"/>
  <c r="G395" i="19"/>
  <c r="S255" i="1"/>
  <c r="G397" i="17"/>
  <c r="V255" i="1"/>
  <c r="G397" i="18"/>
  <c r="Y255" i="1"/>
  <c r="G397" i="19"/>
  <c r="S257" i="1"/>
  <c r="G399" i="17"/>
  <c r="V257" i="1"/>
  <c r="G399" i="18"/>
  <c r="Y257" i="1"/>
  <c r="G399" i="19"/>
  <c r="S258" i="1"/>
  <c r="G401" i="17"/>
  <c r="V258" i="1"/>
  <c r="G401" i="18"/>
  <c r="Y258" i="1"/>
  <c r="G401" i="19"/>
  <c r="S261" i="1"/>
  <c r="G403" i="17"/>
  <c r="V261" i="1"/>
  <c r="G403" i="18"/>
  <c r="Y261" i="1"/>
  <c r="G403" i="19"/>
  <c r="S262" i="1"/>
  <c r="G405" i="17"/>
  <c r="V262" i="1"/>
  <c r="G405" i="18"/>
  <c r="Y262" i="1"/>
  <c r="G405" i="19"/>
  <c r="S263" i="1"/>
  <c r="G407" i="17"/>
  <c r="V263" i="1"/>
  <c r="G407" i="18"/>
  <c r="Y263" i="1"/>
  <c r="G407" i="19"/>
  <c r="S264" i="1"/>
  <c r="G409" i="17"/>
  <c r="V264" i="1"/>
  <c r="G409" i="18"/>
  <c r="Y264" i="1"/>
  <c r="G409" i="19"/>
  <c r="S265" i="1"/>
  <c r="G411" i="17"/>
  <c r="V265" i="1"/>
  <c r="G411" i="18"/>
  <c r="Y265" i="1"/>
  <c r="G411" i="19"/>
  <c r="S266" i="1"/>
  <c r="G413" i="17"/>
  <c r="V266" i="1"/>
  <c r="G413" i="18"/>
  <c r="Y266" i="1"/>
  <c r="G413" i="19"/>
  <c r="S267" i="1"/>
  <c r="G415" i="17"/>
  <c r="V267" i="1"/>
  <c r="G415" i="18"/>
  <c r="Y267" i="1"/>
  <c r="G415" i="19"/>
  <c r="AE267" i="1"/>
  <c r="S268" i="1"/>
  <c r="G417" i="17"/>
  <c r="V268" i="1"/>
  <c r="G417" i="18"/>
  <c r="Y268" i="1"/>
  <c r="G417" i="19"/>
  <c r="S269" i="1"/>
  <c r="G419" i="17"/>
  <c r="V269" i="1"/>
  <c r="G419" i="18"/>
  <c r="Y269" i="1"/>
  <c r="G419" i="19"/>
  <c r="S270" i="1"/>
  <c r="G421" i="17"/>
  <c r="V270" i="1"/>
  <c r="G421" i="18"/>
  <c r="Y270" i="1"/>
  <c r="G421" i="19"/>
  <c r="S271" i="1"/>
  <c r="G423" i="17"/>
  <c r="V271" i="1"/>
  <c r="G423" i="18"/>
  <c r="Y271" i="1"/>
  <c r="G423" i="19"/>
  <c r="S272" i="1"/>
  <c r="G425" i="17"/>
  <c r="V272" i="1"/>
  <c r="G425" i="18"/>
  <c r="Y272" i="1"/>
  <c r="G425" i="19"/>
  <c r="S273" i="1"/>
  <c r="G427" i="17"/>
  <c r="V273" i="1"/>
  <c r="G427" i="18"/>
  <c r="Y273" i="1"/>
  <c r="G427" i="19"/>
  <c r="S275" i="1"/>
  <c r="G429" i="17"/>
  <c r="V275" i="1"/>
  <c r="G429" i="18"/>
  <c r="Y275" i="1"/>
  <c r="G429" i="19"/>
  <c r="S276" i="1"/>
  <c r="V276" i="1"/>
  <c r="G431" i="18"/>
  <c r="Y276" i="1"/>
  <c r="G431" i="19"/>
  <c r="S277" i="1"/>
  <c r="G433" i="17"/>
  <c r="V277" i="1"/>
  <c r="G433" i="18"/>
  <c r="Y277" i="1"/>
  <c r="G433" i="19"/>
  <c r="S278" i="1"/>
  <c r="G435" i="17"/>
  <c r="V278" i="1"/>
  <c r="G435" i="18"/>
  <c r="Y278" i="1"/>
  <c r="G435" i="19"/>
  <c r="S279" i="1"/>
  <c r="G437" i="17"/>
  <c r="V279" i="1"/>
  <c r="G437" i="18"/>
  <c r="Y279" i="1"/>
  <c r="G437" i="19"/>
  <c r="S280" i="1"/>
  <c r="V280" i="1"/>
  <c r="G439" i="18"/>
  <c r="Y280" i="1"/>
  <c r="G439" i="19"/>
  <c r="S281" i="1"/>
  <c r="G441" i="17"/>
  <c r="V281" i="1"/>
  <c r="G441" i="18"/>
  <c r="Y281" i="1"/>
  <c r="G441" i="19"/>
  <c r="S283" i="1"/>
  <c r="G445" i="17"/>
  <c r="V283" i="1"/>
  <c r="G445" i="18"/>
  <c r="Y283" i="1"/>
  <c r="G445" i="19"/>
  <c r="S291" i="1"/>
  <c r="G457" i="17"/>
  <c r="V291" i="1"/>
  <c r="G457" i="18"/>
  <c r="Y291" i="1"/>
  <c r="S302" i="1"/>
  <c r="G475" i="17"/>
  <c r="V302" i="1"/>
  <c r="G475" i="18"/>
  <c r="Y302" i="1"/>
  <c r="G475" i="19"/>
  <c r="S308" i="1"/>
  <c r="G485" i="17"/>
  <c r="V308" i="1"/>
  <c r="G485" i="18"/>
  <c r="Y308" i="1"/>
  <c r="G485" i="19"/>
  <c r="S314" i="1"/>
  <c r="G493" i="17"/>
  <c r="V314" i="1"/>
  <c r="G493" i="18"/>
  <c r="Y314" i="1"/>
  <c r="G493" i="19"/>
  <c r="AE314" i="1"/>
  <c r="S323" i="1"/>
  <c r="G505" i="17"/>
  <c r="V323" i="1"/>
  <c r="G505" i="18"/>
  <c r="Y323" i="1"/>
  <c r="S92" i="1"/>
  <c r="G105" i="17"/>
  <c r="V92" i="1"/>
  <c r="G105" i="18"/>
  <c r="Y92" i="1"/>
  <c r="G105" i="19"/>
  <c r="S93" i="1"/>
  <c r="G107" i="17"/>
  <c r="V93" i="1"/>
  <c r="G107" i="18"/>
  <c r="Y93" i="1"/>
  <c r="G107" i="19"/>
  <c r="S94" i="1"/>
  <c r="G109" i="17"/>
  <c r="V94" i="1"/>
  <c r="G109" i="18"/>
  <c r="Y94" i="1"/>
  <c r="G109" i="19"/>
  <c r="S96" i="1"/>
  <c r="G111" i="17"/>
  <c r="V96" i="1"/>
  <c r="G111" i="18"/>
  <c r="Y96" i="1"/>
  <c r="G111" i="19"/>
  <c r="S97" i="1"/>
  <c r="G113" i="17"/>
  <c r="V97" i="1"/>
  <c r="G113" i="18"/>
  <c r="Y97" i="1"/>
  <c r="G113" i="19"/>
  <c r="S100" i="1"/>
  <c r="V100" i="1"/>
  <c r="Y100" i="1"/>
  <c r="G117" i="19"/>
  <c r="S99" i="1"/>
  <c r="G115" i="17"/>
  <c r="V99" i="1"/>
  <c r="G115" i="18"/>
  <c r="Y99" i="1"/>
  <c r="G115" i="19"/>
  <c r="BF321" i="1"/>
  <c r="BG321" i="1"/>
  <c r="BH321" i="1"/>
  <c r="BI321" i="1"/>
  <c r="BJ321" i="1"/>
  <c r="BK321" i="1"/>
  <c r="BL321" i="1"/>
  <c r="AH321" i="1"/>
  <c r="AJ321" i="1"/>
  <c r="AL321" i="1"/>
  <c r="BF291" i="1"/>
  <c r="BG291" i="1"/>
  <c r="BH291" i="1"/>
  <c r="BI291" i="1"/>
  <c r="BJ291" i="1"/>
  <c r="BK291" i="1"/>
  <c r="BL291" i="1"/>
  <c r="AH291" i="1"/>
  <c r="AJ291" i="1"/>
  <c r="AL291" i="1"/>
  <c r="BF162" i="1"/>
  <c r="BG162" i="1"/>
  <c r="BH162" i="1"/>
  <c r="BI162" i="1"/>
  <c r="BJ162" i="1"/>
  <c r="BK162" i="1"/>
  <c r="BL162" i="1"/>
  <c r="AH162" i="1"/>
  <c r="AJ162" i="1"/>
  <c r="AL162" i="1"/>
  <c r="BF157" i="1"/>
  <c r="BG157" i="1"/>
  <c r="BH157" i="1"/>
  <c r="BI157" i="1"/>
  <c r="BJ157" i="1"/>
  <c r="BK157" i="1"/>
  <c r="BL157" i="1"/>
  <c r="AH157" i="1"/>
  <c r="AJ157" i="1"/>
  <c r="AL157" i="1"/>
  <c r="BF148" i="1"/>
  <c r="BG148" i="1"/>
  <c r="BH148" i="1"/>
  <c r="BI148" i="1"/>
  <c r="BJ148" i="1"/>
  <c r="BK148" i="1"/>
  <c r="BL148" i="1"/>
  <c r="AH148" i="1"/>
  <c r="AJ148" i="1"/>
  <c r="AL148" i="1"/>
  <c r="BF143" i="1"/>
  <c r="BG143" i="1"/>
  <c r="BH143" i="1"/>
  <c r="BI143" i="1"/>
  <c r="BJ143" i="1"/>
  <c r="BK143" i="1"/>
  <c r="BL143" i="1"/>
  <c r="AH143" i="1"/>
  <c r="AJ143" i="1"/>
  <c r="AL143" i="1"/>
  <c r="BF134" i="1"/>
  <c r="BG134" i="1"/>
  <c r="BH134" i="1"/>
  <c r="BI134" i="1"/>
  <c r="BJ134" i="1"/>
  <c r="BK134" i="1"/>
  <c r="BL134" i="1"/>
  <c r="AH134" i="1"/>
  <c r="AJ134" i="1"/>
  <c r="AL134" i="1"/>
  <c r="BF127" i="1"/>
  <c r="BG127" i="1"/>
  <c r="BH127" i="1"/>
  <c r="BI127" i="1"/>
  <c r="BJ127" i="1"/>
  <c r="BK127" i="1"/>
  <c r="BL127" i="1"/>
  <c r="AU127" i="1"/>
  <c r="AS127" i="1"/>
  <c r="AH127" i="1"/>
  <c r="AJ127" i="1"/>
  <c r="AL127" i="1"/>
  <c r="BF125" i="1"/>
  <c r="BG125" i="1"/>
  <c r="BH125" i="1"/>
  <c r="BI125" i="1"/>
  <c r="BJ125" i="1"/>
  <c r="BK125" i="1"/>
  <c r="AH125" i="1"/>
  <c r="AJ125" i="1"/>
  <c r="AL125" i="1"/>
  <c r="BF115" i="1"/>
  <c r="BG115" i="1"/>
  <c r="BH115" i="1"/>
  <c r="BI115" i="1"/>
  <c r="BJ115" i="1"/>
  <c r="BK115" i="1"/>
  <c r="BL115" i="1"/>
  <c r="AU115" i="1"/>
  <c r="AS115" i="1"/>
  <c r="AH115" i="1"/>
  <c r="AJ115" i="1"/>
  <c r="AL115" i="1"/>
  <c r="BF104" i="1"/>
  <c r="BG104" i="1"/>
  <c r="BH104" i="1"/>
  <c r="BI104" i="1"/>
  <c r="BJ104" i="1"/>
  <c r="BK104" i="1"/>
  <c r="AH104" i="1"/>
  <c r="AJ104" i="1"/>
  <c r="AL104" i="1"/>
  <c r="BF103" i="1"/>
  <c r="BG103" i="1"/>
  <c r="BH103" i="1"/>
  <c r="BI103" i="1"/>
  <c r="BJ103" i="1"/>
  <c r="BK103" i="1"/>
  <c r="BL103" i="1"/>
  <c r="AU103" i="1"/>
  <c r="AS103" i="1"/>
  <c r="AH103" i="1"/>
  <c r="AJ103" i="1"/>
  <c r="AL103" i="1"/>
  <c r="BF102" i="1"/>
  <c r="BG102" i="1"/>
  <c r="BH102" i="1"/>
  <c r="BI102" i="1"/>
  <c r="BJ102" i="1"/>
  <c r="BK102" i="1"/>
  <c r="AH102" i="1"/>
  <c r="AJ102" i="1"/>
  <c r="AL102" i="1"/>
  <c r="AH101" i="1"/>
  <c r="AJ101" i="1"/>
  <c r="AL101" i="1"/>
  <c r="BF66" i="1"/>
  <c r="BG66" i="1"/>
  <c r="BH66" i="1"/>
  <c r="BI66" i="1"/>
  <c r="BJ66" i="1"/>
  <c r="BK66" i="1"/>
  <c r="AH66" i="1"/>
  <c r="AJ66" i="1"/>
  <c r="AL66" i="1"/>
  <c r="AN66" i="1"/>
  <c r="BF63" i="1"/>
  <c r="BG63" i="1"/>
  <c r="BH63" i="1"/>
  <c r="BI63" i="1"/>
  <c r="BJ63" i="1"/>
  <c r="BK63" i="1"/>
  <c r="BL63" i="1"/>
  <c r="AH63" i="1"/>
  <c r="AJ63" i="1"/>
  <c r="AL63" i="1"/>
  <c r="BF51" i="1"/>
  <c r="BG51" i="1"/>
  <c r="BH51" i="1"/>
  <c r="BI51" i="1"/>
  <c r="BJ51" i="1"/>
  <c r="BK51" i="1"/>
  <c r="AH51" i="1"/>
  <c r="AJ51" i="1"/>
  <c r="AJ50" i="1"/>
  <c r="AJ52" i="1"/>
  <c r="AJ53" i="1"/>
  <c r="AJ54" i="1"/>
  <c r="E13" i="10"/>
  <c r="AL51" i="1"/>
  <c r="BF29" i="1"/>
  <c r="BG29" i="1"/>
  <c r="BH29" i="1"/>
  <c r="BI29" i="1"/>
  <c r="BJ29" i="1"/>
  <c r="BK29" i="1"/>
  <c r="BL29" i="1"/>
  <c r="AH29" i="1"/>
  <c r="AJ29" i="1"/>
  <c r="AL29" i="1"/>
  <c r="AH28" i="1"/>
  <c r="AJ28" i="1"/>
  <c r="AL28" i="1"/>
  <c r="H107" i="19"/>
  <c r="E107" i="19"/>
  <c r="D107" i="19"/>
  <c r="H106" i="19"/>
  <c r="E106" i="19"/>
  <c r="D106" i="19"/>
  <c r="H107" i="18"/>
  <c r="E107" i="18"/>
  <c r="D107" i="18"/>
  <c r="H106" i="18"/>
  <c r="E106" i="18"/>
  <c r="D106" i="18"/>
  <c r="H187" i="19"/>
  <c r="E187" i="19"/>
  <c r="D187" i="19"/>
  <c r="H186" i="19"/>
  <c r="E186" i="19"/>
  <c r="D186" i="19"/>
  <c r="H186" i="18"/>
  <c r="H187" i="18"/>
  <c r="E187" i="18"/>
  <c r="D187" i="18"/>
  <c r="E186" i="18"/>
  <c r="D186" i="18"/>
  <c r="H434" i="17"/>
  <c r="E434" i="17"/>
  <c r="D434" i="17"/>
  <c r="H430" i="17"/>
  <c r="E430" i="17"/>
  <c r="D430" i="17"/>
  <c r="E153" i="19"/>
  <c r="E154" i="19"/>
  <c r="E155" i="19"/>
  <c r="E156" i="19"/>
  <c r="E157" i="19"/>
  <c r="D154" i="19"/>
  <c r="D155" i="19"/>
  <c r="D156" i="19"/>
  <c r="D157" i="19"/>
  <c r="H157" i="19"/>
  <c r="H156" i="19"/>
  <c r="H155" i="19"/>
  <c r="H154" i="19"/>
  <c r="E157" i="18"/>
  <c r="E156" i="18"/>
  <c r="E155" i="18"/>
  <c r="E154" i="18"/>
  <c r="D157" i="18"/>
  <c r="D156" i="18"/>
  <c r="D155" i="18"/>
  <c r="D154" i="18"/>
  <c r="H157" i="18"/>
  <c r="H156" i="18"/>
  <c r="H155" i="18"/>
  <c r="H154" i="18"/>
  <c r="H338" i="17"/>
  <c r="E338" i="17"/>
  <c r="D338" i="17"/>
  <c r="H334" i="17"/>
  <c r="E334" i="17"/>
  <c r="D334" i="17"/>
  <c r="H330" i="17"/>
  <c r="E330" i="17"/>
  <c r="D330" i="17"/>
  <c r="H326" i="17"/>
  <c r="E326" i="17"/>
  <c r="D326" i="17"/>
  <c r="H297" i="19"/>
  <c r="E297" i="19"/>
  <c r="D297" i="19"/>
  <c r="H296" i="19"/>
  <c r="E296" i="19"/>
  <c r="D296" i="19"/>
  <c r="H297" i="18"/>
  <c r="E297" i="18"/>
  <c r="D297" i="18"/>
  <c r="H296" i="18"/>
  <c r="E296" i="18"/>
  <c r="D296" i="18"/>
  <c r="H139" i="17"/>
  <c r="E139" i="17"/>
  <c r="D139" i="17"/>
  <c r="H135" i="17"/>
  <c r="E135" i="17"/>
  <c r="D135" i="17"/>
  <c r="H127" i="17"/>
  <c r="E127" i="17"/>
  <c r="D127" i="17"/>
  <c r="H115" i="17"/>
  <c r="E115" i="17"/>
  <c r="D115" i="17"/>
  <c r="H103" i="17"/>
  <c r="E103" i="17"/>
  <c r="D103" i="17"/>
  <c r="H99" i="17"/>
  <c r="E99" i="17"/>
  <c r="D99" i="17"/>
  <c r="H87" i="17"/>
  <c r="E87" i="17"/>
  <c r="D87" i="17"/>
  <c r="H75" i="17"/>
  <c r="E75" i="17"/>
  <c r="D75" i="17"/>
  <c r="H67" i="17"/>
  <c r="E67" i="17"/>
  <c r="D67" i="17"/>
  <c r="H59" i="17"/>
  <c r="E59" i="17"/>
  <c r="D59" i="17"/>
  <c r="H51" i="17"/>
  <c r="E51" i="17"/>
  <c r="D51" i="17"/>
  <c r="H43" i="17"/>
  <c r="E43" i="17"/>
  <c r="D43" i="17"/>
  <c r="H39" i="17"/>
  <c r="E39" i="17"/>
  <c r="D39" i="17"/>
  <c r="H31" i="17"/>
  <c r="E31" i="17"/>
  <c r="D31" i="17"/>
  <c r="H23" i="17"/>
  <c r="E23" i="17"/>
  <c r="D23" i="17"/>
  <c r="H15" i="17"/>
  <c r="E15" i="17"/>
  <c r="D15" i="17"/>
  <c r="H7" i="17"/>
  <c r="E7" i="17"/>
  <c r="D7" i="17"/>
  <c r="H500" i="17"/>
  <c r="E500" i="17"/>
  <c r="D500" i="17"/>
  <c r="H492" i="17"/>
  <c r="E492" i="17"/>
  <c r="D492" i="17"/>
  <c r="H486" i="17"/>
  <c r="E486" i="17"/>
  <c r="D486" i="17"/>
  <c r="H482" i="17"/>
  <c r="E482" i="17"/>
  <c r="D482" i="17"/>
  <c r="H474" i="17"/>
  <c r="E474" i="17"/>
  <c r="D474" i="17"/>
  <c r="H468" i="17"/>
  <c r="E468" i="17"/>
  <c r="D468" i="17"/>
  <c r="H462" i="17"/>
  <c r="E462" i="17"/>
  <c r="D462" i="17"/>
  <c r="H450" i="17"/>
  <c r="E450" i="17"/>
  <c r="D450" i="17"/>
  <c r="H442" i="17"/>
  <c r="E442" i="17"/>
  <c r="D442" i="17"/>
  <c r="H420" i="17"/>
  <c r="E420" i="17"/>
  <c r="D420" i="17"/>
  <c r="H412" i="17"/>
  <c r="E412" i="17"/>
  <c r="D412" i="17"/>
  <c r="H404" i="17"/>
  <c r="E404" i="17"/>
  <c r="D404" i="17"/>
  <c r="H400" i="17"/>
  <c r="E400" i="17"/>
  <c r="D400" i="17"/>
  <c r="H394" i="17"/>
  <c r="E394" i="17"/>
  <c r="D394" i="17"/>
  <c r="H388" i="17"/>
  <c r="E388" i="17"/>
  <c r="D388" i="17"/>
  <c r="H378" i="17"/>
  <c r="E378" i="17"/>
  <c r="D378" i="17"/>
  <c r="H370" i="17"/>
  <c r="E370" i="17"/>
  <c r="D370" i="17"/>
  <c r="H364" i="17"/>
  <c r="E364" i="17"/>
  <c r="D364" i="17"/>
  <c r="H358" i="17"/>
  <c r="E358" i="17"/>
  <c r="D358" i="17"/>
  <c r="H350" i="17"/>
  <c r="E350" i="17"/>
  <c r="D350" i="17"/>
  <c r="H322" i="17"/>
  <c r="E322" i="17"/>
  <c r="D322" i="17"/>
  <c r="H318" i="17"/>
  <c r="E318" i="17"/>
  <c r="D318" i="17"/>
  <c r="H310" i="17"/>
  <c r="E310" i="17"/>
  <c r="D310" i="17"/>
  <c r="H302" i="17"/>
  <c r="E302" i="17"/>
  <c r="D302" i="17"/>
  <c r="H294" i="17"/>
  <c r="E294" i="17"/>
  <c r="D294" i="17"/>
  <c r="H286" i="17"/>
  <c r="E286" i="17"/>
  <c r="D286" i="17"/>
  <c r="H278" i="17"/>
  <c r="E278" i="17"/>
  <c r="D278" i="17"/>
  <c r="H270" i="17"/>
  <c r="E270" i="17"/>
  <c r="D270" i="17"/>
  <c r="H262" i="17"/>
  <c r="E262" i="17"/>
  <c r="D262" i="17"/>
  <c r="H254" i="17"/>
  <c r="E254" i="17"/>
  <c r="D254" i="17"/>
  <c r="H244" i="17"/>
  <c r="E244" i="17"/>
  <c r="D244" i="17"/>
  <c r="H238" i="17"/>
  <c r="E238" i="17"/>
  <c r="D238" i="17"/>
  <c r="H230" i="17"/>
  <c r="E230" i="17"/>
  <c r="D230" i="17"/>
  <c r="H222" i="17"/>
  <c r="E222" i="17"/>
  <c r="D222" i="17"/>
  <c r="H214" i="17"/>
  <c r="E214" i="17"/>
  <c r="D214" i="17"/>
  <c r="H208" i="17"/>
  <c r="E208" i="17"/>
  <c r="D208" i="17"/>
  <c r="H200" i="17"/>
  <c r="E200" i="17"/>
  <c r="D200" i="17"/>
  <c r="H192" i="17"/>
  <c r="E192" i="17"/>
  <c r="D192" i="17"/>
  <c r="H184" i="17"/>
  <c r="E184" i="17"/>
  <c r="D184" i="17"/>
  <c r="H176" i="17"/>
  <c r="E176" i="17"/>
  <c r="D176" i="17"/>
  <c r="H168" i="17"/>
  <c r="E168" i="17"/>
  <c r="D168" i="17"/>
  <c r="H160" i="17"/>
  <c r="E160" i="17"/>
  <c r="D160" i="17"/>
  <c r="H148" i="17"/>
  <c r="E148" i="17"/>
  <c r="D148" i="17"/>
  <c r="H136" i="17"/>
  <c r="E136" i="17"/>
  <c r="D136" i="17"/>
  <c r="H132" i="17"/>
  <c r="E132" i="17"/>
  <c r="D132" i="17"/>
  <c r="H116" i="17"/>
  <c r="E116" i="17"/>
  <c r="D116" i="17"/>
  <c r="H108" i="17"/>
  <c r="E108" i="17"/>
  <c r="D108" i="17"/>
  <c r="H104" i="17"/>
  <c r="E104" i="17"/>
  <c r="D104" i="17"/>
  <c r="H102" i="17"/>
  <c r="E102" i="17"/>
  <c r="D102" i="17"/>
  <c r="H96" i="17"/>
  <c r="E96" i="17"/>
  <c r="D96" i="17"/>
  <c r="H90" i="17"/>
  <c r="E90" i="17"/>
  <c r="D90" i="17"/>
  <c r="H82" i="17"/>
  <c r="E82" i="17"/>
  <c r="D82" i="17"/>
  <c r="H74" i="17"/>
  <c r="E74" i="17"/>
  <c r="D74" i="17"/>
  <c r="H64" i="17"/>
  <c r="E64" i="17"/>
  <c r="D64" i="17"/>
  <c r="H56" i="17"/>
  <c r="E56" i="17"/>
  <c r="D56" i="17"/>
  <c r="H50" i="17"/>
  <c r="E50" i="17"/>
  <c r="D50" i="17"/>
  <c r="H40" i="17"/>
  <c r="E40" i="17"/>
  <c r="D40" i="17"/>
  <c r="H34" i="17"/>
  <c r="E34" i="17"/>
  <c r="D34" i="17"/>
  <c r="H24" i="17"/>
  <c r="E24" i="17"/>
  <c r="D24" i="17"/>
  <c r="H6" i="17"/>
  <c r="E6" i="17"/>
  <c r="D6" i="17"/>
  <c r="AL323" i="1"/>
  <c r="AL57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H44" i="1"/>
  <c r="AJ44" i="1"/>
  <c r="AN44" i="1"/>
  <c r="AL45" i="1"/>
  <c r="AL46" i="1"/>
  <c r="AL47" i="1"/>
  <c r="AL48" i="1"/>
  <c r="AL49" i="1"/>
  <c r="AL50" i="1"/>
  <c r="AL52" i="1"/>
  <c r="AL53" i="1"/>
  <c r="AL54" i="1"/>
  <c r="AL55" i="1"/>
  <c r="AL56" i="1"/>
  <c r="AH56" i="1"/>
  <c r="AJ56" i="1"/>
  <c r="AN56" i="1"/>
  <c r="AL58" i="1"/>
  <c r="AL59" i="1"/>
  <c r="AL60" i="1"/>
  <c r="AL61" i="1"/>
  <c r="AL62" i="1"/>
  <c r="AL64" i="1"/>
  <c r="AL65" i="1"/>
  <c r="AL67" i="1"/>
  <c r="AH67" i="1"/>
  <c r="AJ67" i="1"/>
  <c r="AN67" i="1"/>
  <c r="AL68" i="1"/>
  <c r="AL69" i="1"/>
  <c r="AL70" i="1"/>
  <c r="AL82" i="1"/>
  <c r="AL83" i="1"/>
  <c r="AL84" i="1"/>
  <c r="AL85" i="1"/>
  <c r="AL86" i="1"/>
  <c r="AL87" i="1"/>
  <c r="AL88" i="1"/>
  <c r="G17" i="10"/>
  <c r="AL89" i="1"/>
  <c r="AH89" i="1"/>
  <c r="AJ89" i="1"/>
  <c r="AN89" i="1"/>
  <c r="AL90" i="1"/>
  <c r="AL105" i="1"/>
  <c r="AL106" i="1"/>
  <c r="AH106" i="1"/>
  <c r="AJ106" i="1"/>
  <c r="AN106" i="1"/>
  <c r="AL107" i="1"/>
  <c r="AL108" i="1"/>
  <c r="AL109" i="1"/>
  <c r="AL110" i="1"/>
  <c r="AL111" i="1"/>
  <c r="AL112" i="1"/>
  <c r="AL113" i="1"/>
  <c r="AL114" i="1"/>
  <c r="AL116" i="1"/>
  <c r="AH116" i="1"/>
  <c r="AJ116" i="1"/>
  <c r="AN116" i="1"/>
  <c r="AL117" i="1"/>
  <c r="AL118" i="1"/>
  <c r="AL119" i="1"/>
  <c r="AL120" i="1"/>
  <c r="AH120" i="1"/>
  <c r="AJ120" i="1"/>
  <c r="AN120" i="1"/>
  <c r="AL121" i="1"/>
  <c r="AL122" i="1"/>
  <c r="AL123" i="1"/>
  <c r="AL124" i="1"/>
  <c r="AH124" i="1"/>
  <c r="AJ124" i="1"/>
  <c r="AN124" i="1"/>
  <c r="AL126" i="1"/>
  <c r="AL128" i="1"/>
  <c r="AH128" i="1"/>
  <c r="AJ128" i="1"/>
  <c r="AN128" i="1"/>
  <c r="AL129" i="1"/>
  <c r="AL130" i="1"/>
  <c r="AH130" i="1"/>
  <c r="AJ130" i="1"/>
  <c r="AN130" i="1"/>
  <c r="AL131" i="1"/>
  <c r="AL132" i="1"/>
  <c r="AL133" i="1"/>
  <c r="AL135" i="1"/>
  <c r="AH135" i="1"/>
  <c r="AJ135" i="1"/>
  <c r="AN135" i="1"/>
  <c r="AL136" i="1"/>
  <c r="AL137" i="1"/>
  <c r="AL138" i="1"/>
  <c r="AL139" i="1"/>
  <c r="AL140" i="1"/>
  <c r="AL141" i="1"/>
  <c r="AL142" i="1"/>
  <c r="AH142" i="1"/>
  <c r="AJ142" i="1"/>
  <c r="AN142" i="1"/>
  <c r="AL144" i="1"/>
  <c r="AL145" i="1"/>
  <c r="AL146" i="1"/>
  <c r="AL147" i="1"/>
  <c r="AL149" i="1"/>
  <c r="AL150" i="1"/>
  <c r="AH150" i="1"/>
  <c r="AJ150" i="1"/>
  <c r="AN150" i="1"/>
  <c r="AL151" i="1"/>
  <c r="AL152" i="1"/>
  <c r="AH152" i="1"/>
  <c r="AJ152" i="1"/>
  <c r="AN152" i="1"/>
  <c r="AL153" i="1"/>
  <c r="AL154" i="1"/>
  <c r="AL155" i="1"/>
  <c r="AL156" i="1"/>
  <c r="AH156" i="1"/>
  <c r="AJ156" i="1"/>
  <c r="AL158" i="1"/>
  <c r="AL159" i="1"/>
  <c r="AL160" i="1"/>
  <c r="AL161" i="1"/>
  <c r="AH161" i="1"/>
  <c r="AJ161" i="1"/>
  <c r="AN161" i="1"/>
  <c r="AL163" i="1"/>
  <c r="AL164" i="1"/>
  <c r="AL165" i="1"/>
  <c r="AL166" i="1"/>
  <c r="AH166" i="1"/>
  <c r="AJ166" i="1"/>
  <c r="AN166" i="1"/>
  <c r="AL167" i="1"/>
  <c r="AH167" i="1"/>
  <c r="AJ167" i="1"/>
  <c r="AN167" i="1"/>
  <c r="AL168" i="1"/>
  <c r="AL169" i="1"/>
  <c r="AH169" i="1"/>
  <c r="AJ169" i="1"/>
  <c r="AN169" i="1"/>
  <c r="AL170" i="1"/>
  <c r="AL171" i="1"/>
  <c r="AL172" i="1"/>
  <c r="AH172" i="1"/>
  <c r="AJ172" i="1"/>
  <c r="AN172" i="1"/>
  <c r="AL219" i="1"/>
  <c r="AL221" i="1"/>
  <c r="AH221" i="1"/>
  <c r="AJ221" i="1"/>
  <c r="AN221" i="1"/>
  <c r="AL222" i="1"/>
  <c r="AL240" i="1"/>
  <c r="AH240" i="1"/>
  <c r="AJ240" i="1"/>
  <c r="AN240" i="1"/>
  <c r="AL241" i="1"/>
  <c r="AL242" i="1"/>
  <c r="AL243" i="1"/>
  <c r="AL244" i="1"/>
  <c r="AH244" i="1"/>
  <c r="AJ244" i="1"/>
  <c r="AN244" i="1"/>
  <c r="AL245" i="1"/>
  <c r="AL246" i="1"/>
  <c r="AL247" i="1"/>
  <c r="AL248" i="1"/>
  <c r="AL251" i="1"/>
  <c r="AL249" i="1"/>
  <c r="AH249" i="1"/>
  <c r="AJ249" i="1"/>
  <c r="AN249" i="1"/>
  <c r="AL250" i="1"/>
  <c r="AL252" i="1"/>
  <c r="AL253" i="1"/>
  <c r="AH253" i="1"/>
  <c r="AJ253" i="1"/>
  <c r="AN253" i="1"/>
  <c r="AL254" i="1"/>
  <c r="AL255" i="1"/>
  <c r="AL256" i="1"/>
  <c r="AL257" i="1"/>
  <c r="AH257" i="1"/>
  <c r="AJ257" i="1"/>
  <c r="AN257" i="1"/>
  <c r="AL258" i="1"/>
  <c r="AL259" i="1"/>
  <c r="AH259" i="1"/>
  <c r="AJ259" i="1"/>
  <c r="AN259" i="1"/>
  <c r="AL260" i="1"/>
  <c r="AL261" i="1"/>
  <c r="AL262" i="1"/>
  <c r="AL263" i="1"/>
  <c r="AL264" i="1"/>
  <c r="AL265" i="1"/>
  <c r="AL266" i="1"/>
  <c r="AL267" i="1"/>
  <c r="AL268" i="1"/>
  <c r="AL269" i="1"/>
  <c r="AH269" i="1"/>
  <c r="AJ269" i="1"/>
  <c r="AN269" i="1"/>
  <c r="AL270" i="1"/>
  <c r="AL271" i="1"/>
  <c r="AL272" i="1"/>
  <c r="AL273" i="1"/>
  <c r="AH273" i="1"/>
  <c r="AJ273" i="1"/>
  <c r="AN273" i="1"/>
  <c r="AL274" i="1"/>
  <c r="AL275" i="1"/>
  <c r="AL276" i="1"/>
  <c r="AL277" i="1"/>
  <c r="AH277" i="1"/>
  <c r="AJ277" i="1"/>
  <c r="AN277" i="1"/>
  <c r="AL278" i="1"/>
  <c r="AL279" i="1"/>
  <c r="AL280" i="1"/>
  <c r="AL281" i="1"/>
  <c r="AL282" i="1"/>
  <c r="AL283" i="1"/>
  <c r="AL284" i="1"/>
  <c r="AL285" i="1"/>
  <c r="AH285" i="1"/>
  <c r="AJ285" i="1"/>
  <c r="AN285" i="1"/>
  <c r="AL286" i="1"/>
  <c r="AL287" i="1"/>
  <c r="AL288" i="1"/>
  <c r="AH288" i="1"/>
  <c r="AJ288" i="1"/>
  <c r="AN288" i="1"/>
  <c r="AL289" i="1"/>
  <c r="AL290" i="1"/>
  <c r="AL292" i="1"/>
  <c r="AL293" i="1"/>
  <c r="AL294" i="1"/>
  <c r="AL295" i="1"/>
  <c r="AL296" i="1"/>
  <c r="AL297" i="1"/>
  <c r="AL298" i="1"/>
  <c r="AL299" i="1"/>
  <c r="AL300" i="1"/>
  <c r="AH300" i="1"/>
  <c r="AJ300" i="1"/>
  <c r="AN300" i="1"/>
  <c r="AL301" i="1"/>
  <c r="AL302" i="1"/>
  <c r="AL303" i="1"/>
  <c r="AL304" i="1"/>
  <c r="AL305" i="1"/>
  <c r="AL306" i="1"/>
  <c r="AL307" i="1"/>
  <c r="AL308" i="1"/>
  <c r="AL309" i="1"/>
  <c r="AL319" i="1"/>
  <c r="AL320" i="1"/>
  <c r="AL322" i="1"/>
  <c r="G28" i="10"/>
  <c r="AJ30" i="1"/>
  <c r="AJ31" i="1"/>
  <c r="AH31" i="1"/>
  <c r="AN31" i="1"/>
  <c r="AJ32" i="1"/>
  <c r="AH32" i="1"/>
  <c r="AJ33" i="1"/>
  <c r="AJ34" i="1"/>
  <c r="AH34" i="1"/>
  <c r="AN34" i="1"/>
  <c r="AJ35" i="1"/>
  <c r="AJ36" i="1"/>
  <c r="AH36" i="1"/>
  <c r="AN36" i="1"/>
  <c r="AJ37" i="1"/>
  <c r="AJ38" i="1"/>
  <c r="AJ39" i="1"/>
  <c r="AJ40" i="1"/>
  <c r="AJ41" i="1"/>
  <c r="AJ42" i="1"/>
  <c r="AJ43" i="1"/>
  <c r="AJ45" i="1"/>
  <c r="AJ46" i="1"/>
  <c r="AJ47" i="1"/>
  <c r="AJ48" i="1"/>
  <c r="AJ49" i="1"/>
  <c r="AH50" i="1"/>
  <c r="AN50" i="1"/>
  <c r="AH52" i="1"/>
  <c r="AN52" i="1"/>
  <c r="AH53" i="1"/>
  <c r="AJ55" i="1"/>
  <c r="AJ57" i="1"/>
  <c r="AH57" i="1"/>
  <c r="AJ58" i="1"/>
  <c r="AJ59" i="1"/>
  <c r="AH59" i="1"/>
  <c r="AN59" i="1"/>
  <c r="AJ60" i="1"/>
  <c r="AH60" i="1"/>
  <c r="AN60" i="1"/>
  <c r="AJ61" i="1"/>
  <c r="AJ62" i="1"/>
  <c r="AJ64" i="1"/>
  <c r="AJ65" i="1"/>
  <c r="AH65" i="1"/>
  <c r="AN65" i="1"/>
  <c r="AJ68" i="1"/>
  <c r="AJ69" i="1"/>
  <c r="AH69" i="1"/>
  <c r="AJ70" i="1"/>
  <c r="AJ82" i="1"/>
  <c r="AJ83" i="1"/>
  <c r="AH83" i="1"/>
  <c r="AN83" i="1"/>
  <c r="AJ84" i="1"/>
  <c r="AJ85" i="1"/>
  <c r="AJ86" i="1"/>
  <c r="AJ87" i="1"/>
  <c r="AH87" i="1"/>
  <c r="AN87" i="1"/>
  <c r="AJ88" i="1"/>
  <c r="E17" i="10"/>
  <c r="AJ90" i="1"/>
  <c r="AJ105" i="1"/>
  <c r="AJ107" i="1"/>
  <c r="AJ108" i="1"/>
  <c r="AJ109" i="1"/>
  <c r="AH109" i="1"/>
  <c r="AN109" i="1"/>
  <c r="AJ110" i="1"/>
  <c r="AJ111" i="1"/>
  <c r="AJ112" i="1"/>
  <c r="AJ113" i="1"/>
  <c r="AJ114" i="1"/>
  <c r="AH114" i="1"/>
  <c r="AN114" i="1"/>
  <c r="AJ117" i="1"/>
  <c r="AH117" i="1"/>
  <c r="AN117" i="1"/>
  <c r="AJ118" i="1"/>
  <c r="AJ119" i="1"/>
  <c r="AJ121" i="1"/>
  <c r="AJ122" i="1"/>
  <c r="AJ123" i="1"/>
  <c r="AH123" i="1"/>
  <c r="AN123" i="1"/>
  <c r="AJ126" i="1"/>
  <c r="AH126" i="1"/>
  <c r="AN126" i="1"/>
  <c r="AJ129" i="1"/>
  <c r="AJ131" i="1"/>
  <c r="AJ132" i="1"/>
  <c r="AJ133" i="1"/>
  <c r="AJ136" i="1"/>
  <c r="AH136" i="1"/>
  <c r="AN136" i="1"/>
  <c r="AJ137" i="1"/>
  <c r="AJ138" i="1"/>
  <c r="AJ139" i="1"/>
  <c r="AH139" i="1"/>
  <c r="AN139" i="1"/>
  <c r="AJ140" i="1"/>
  <c r="AJ141" i="1"/>
  <c r="AJ144" i="1"/>
  <c r="AJ145" i="1"/>
  <c r="AJ146" i="1"/>
  <c r="AH146" i="1"/>
  <c r="AN146" i="1"/>
  <c r="AJ147" i="1"/>
  <c r="AJ149" i="1"/>
  <c r="AJ151" i="1"/>
  <c r="AH151" i="1"/>
  <c r="AN151" i="1"/>
  <c r="AJ153" i="1"/>
  <c r="AJ154" i="1"/>
  <c r="AJ155" i="1"/>
  <c r="AH155" i="1"/>
  <c r="AN155" i="1"/>
  <c r="AJ158" i="1"/>
  <c r="AH158" i="1"/>
  <c r="AN158" i="1"/>
  <c r="AJ159" i="1"/>
  <c r="AJ160" i="1"/>
  <c r="AH160" i="1"/>
  <c r="AN160" i="1"/>
  <c r="AJ163" i="1"/>
  <c r="AH163" i="1"/>
  <c r="AN163" i="1"/>
  <c r="AJ164" i="1"/>
  <c r="AJ165" i="1"/>
  <c r="AH165" i="1"/>
  <c r="AN165" i="1"/>
  <c r="AJ168" i="1"/>
  <c r="AH168" i="1"/>
  <c r="AN168" i="1"/>
  <c r="AJ170" i="1"/>
  <c r="AJ171" i="1"/>
  <c r="AH171" i="1"/>
  <c r="AN171" i="1"/>
  <c r="AJ219" i="1"/>
  <c r="AH219" i="1"/>
  <c r="AJ222" i="1"/>
  <c r="AJ241" i="1"/>
  <c r="AH241" i="1"/>
  <c r="AN241" i="1"/>
  <c r="AJ242" i="1"/>
  <c r="AJ243" i="1"/>
  <c r="AH243" i="1"/>
  <c r="AN243" i="1"/>
  <c r="AJ245" i="1"/>
  <c r="AH245" i="1"/>
  <c r="AN245" i="1"/>
  <c r="AJ246" i="1"/>
  <c r="AJ247" i="1"/>
  <c r="AH247" i="1"/>
  <c r="AN247" i="1"/>
  <c r="AJ248" i="1"/>
  <c r="AJ251" i="1"/>
  <c r="AH251" i="1"/>
  <c r="AN251" i="1"/>
  <c r="AJ250" i="1"/>
  <c r="AH250" i="1"/>
  <c r="AN250" i="1"/>
  <c r="AJ252" i="1"/>
  <c r="AJ254" i="1"/>
  <c r="AH254" i="1"/>
  <c r="AN254" i="1"/>
  <c r="AJ255" i="1"/>
  <c r="AJ256" i="1"/>
  <c r="AH256" i="1"/>
  <c r="AN256" i="1"/>
  <c r="AJ258" i="1"/>
  <c r="AH258" i="1"/>
  <c r="AN258" i="1"/>
  <c r="AJ260" i="1"/>
  <c r="AH260" i="1"/>
  <c r="AJ261" i="1"/>
  <c r="AJ262" i="1"/>
  <c r="AH262" i="1"/>
  <c r="AN262" i="1"/>
  <c r="AJ263" i="1"/>
  <c r="AJ264" i="1"/>
  <c r="AJ265" i="1"/>
  <c r="AJ266" i="1"/>
  <c r="AH266" i="1"/>
  <c r="AJ267" i="1"/>
  <c r="AH267" i="1"/>
  <c r="AN267" i="1"/>
  <c r="AJ268" i="1"/>
  <c r="AH268" i="1"/>
  <c r="AN268" i="1"/>
  <c r="AJ270" i="1"/>
  <c r="AH270" i="1"/>
  <c r="AN270" i="1"/>
  <c r="AJ271" i="1"/>
  <c r="AJ272" i="1"/>
  <c r="AH272" i="1"/>
  <c r="AN272" i="1"/>
  <c r="AJ274" i="1"/>
  <c r="AH274" i="1"/>
  <c r="AN274" i="1"/>
  <c r="AJ275" i="1"/>
  <c r="AH275" i="1"/>
  <c r="AN275" i="1"/>
  <c r="AJ276" i="1"/>
  <c r="AH276" i="1"/>
  <c r="AN276" i="1"/>
  <c r="AJ278" i="1"/>
  <c r="AH278" i="1"/>
  <c r="AN278" i="1"/>
  <c r="AJ279" i="1"/>
  <c r="AJ280" i="1"/>
  <c r="AH280" i="1"/>
  <c r="AN280" i="1"/>
  <c r="AJ281" i="1"/>
  <c r="AJ282" i="1"/>
  <c r="AH282" i="1"/>
  <c r="AN282" i="1"/>
  <c r="AJ283" i="1"/>
  <c r="AJ284" i="1"/>
  <c r="AH284" i="1"/>
  <c r="AN284" i="1"/>
  <c r="AJ286" i="1"/>
  <c r="AH286" i="1"/>
  <c r="AJ287" i="1"/>
  <c r="AJ289" i="1"/>
  <c r="AH289" i="1"/>
  <c r="AN289" i="1"/>
  <c r="AJ290" i="1"/>
  <c r="AH290" i="1"/>
  <c r="AN290" i="1"/>
  <c r="AJ292" i="1"/>
  <c r="AJ293" i="1"/>
  <c r="AH293" i="1"/>
  <c r="AN293" i="1"/>
  <c r="AJ294" i="1"/>
  <c r="AJ295" i="1"/>
  <c r="AH295" i="1"/>
  <c r="AN295" i="1"/>
  <c r="AJ296" i="1"/>
  <c r="AJ297" i="1"/>
  <c r="AH297" i="1"/>
  <c r="AN297" i="1"/>
  <c r="AJ298" i="1"/>
  <c r="AJ299" i="1"/>
  <c r="E25" i="10"/>
  <c r="AJ301" i="1"/>
  <c r="AH301" i="1"/>
  <c r="AN301" i="1"/>
  <c r="AJ302" i="1"/>
  <c r="AH302" i="1"/>
  <c r="AJ303" i="1"/>
  <c r="AJ304" i="1"/>
  <c r="AH304" i="1"/>
  <c r="AN304" i="1"/>
  <c r="AJ305" i="1"/>
  <c r="AJ306" i="1"/>
  <c r="AH306" i="1"/>
  <c r="AJ307" i="1"/>
  <c r="AH307" i="1"/>
  <c r="AN307" i="1"/>
  <c r="AJ308" i="1"/>
  <c r="AJ309" i="1"/>
  <c r="AH309" i="1"/>
  <c r="AN309" i="1"/>
  <c r="AJ319" i="1"/>
  <c r="AJ320" i="1"/>
  <c r="AH320" i="1"/>
  <c r="AN320" i="1"/>
  <c r="AJ322" i="1"/>
  <c r="AJ323" i="1"/>
  <c r="E28" i="10"/>
  <c r="AH40" i="1"/>
  <c r="AH30" i="1"/>
  <c r="AN30" i="1"/>
  <c r="AH33" i="1"/>
  <c r="AN33" i="1"/>
  <c r="AH35" i="1"/>
  <c r="AN35" i="1"/>
  <c r="AH37" i="1"/>
  <c r="AN37" i="1"/>
  <c r="AH38" i="1"/>
  <c r="AH39" i="1"/>
  <c r="AN39" i="1"/>
  <c r="AH41" i="1"/>
  <c r="AH42" i="1"/>
  <c r="AN42" i="1"/>
  <c r="AH43" i="1"/>
  <c r="AH45" i="1"/>
  <c r="AH46" i="1"/>
  <c r="AN46" i="1"/>
  <c r="AH47" i="1"/>
  <c r="AH48" i="1"/>
  <c r="AH49" i="1"/>
  <c r="AH54" i="1"/>
  <c r="AN54" i="1"/>
  <c r="AH55" i="1"/>
  <c r="AN55" i="1"/>
  <c r="AH58" i="1"/>
  <c r="AN58" i="1"/>
  <c r="AH61" i="1"/>
  <c r="AH62" i="1"/>
  <c r="AH64" i="1"/>
  <c r="AN64" i="1"/>
  <c r="AH68" i="1"/>
  <c r="AH70" i="1"/>
  <c r="AN70" i="1"/>
  <c r="AH82" i="1"/>
  <c r="AN82" i="1"/>
  <c r="AH84" i="1"/>
  <c r="AN84" i="1"/>
  <c r="AH85" i="1"/>
  <c r="AH86" i="1"/>
  <c r="AN86" i="1"/>
  <c r="AH88" i="1"/>
  <c r="AH90" i="1"/>
  <c r="AH105" i="1"/>
  <c r="AH107" i="1"/>
  <c r="AH108" i="1"/>
  <c r="AH110" i="1"/>
  <c r="AH111" i="1"/>
  <c r="AH112" i="1"/>
  <c r="AH113" i="1"/>
  <c r="AH118" i="1"/>
  <c r="AH119" i="1"/>
  <c r="AH121" i="1"/>
  <c r="AN121" i="1"/>
  <c r="AH122" i="1"/>
  <c r="AH129" i="1"/>
  <c r="AH131" i="1"/>
  <c r="AH132" i="1"/>
  <c r="AH133" i="1"/>
  <c r="AH137" i="1"/>
  <c r="AH138" i="1"/>
  <c r="AH140" i="1"/>
  <c r="AH141" i="1"/>
  <c r="AN141" i="1"/>
  <c r="AH144" i="1"/>
  <c r="AH145" i="1"/>
  <c r="AN145" i="1"/>
  <c r="AH147" i="1"/>
  <c r="AH149" i="1"/>
  <c r="AN149" i="1"/>
  <c r="AH153" i="1"/>
  <c r="AH154" i="1"/>
  <c r="AN154" i="1"/>
  <c r="AH159" i="1"/>
  <c r="AH164" i="1"/>
  <c r="AN164" i="1"/>
  <c r="AH170" i="1"/>
  <c r="AN170" i="1"/>
  <c r="AH222" i="1"/>
  <c r="AN222" i="1"/>
  <c r="AH242" i="1"/>
  <c r="AH246" i="1"/>
  <c r="AN246" i="1"/>
  <c r="AH248" i="1"/>
  <c r="AH252" i="1"/>
  <c r="AN252" i="1"/>
  <c r="AH255" i="1"/>
  <c r="AH261" i="1"/>
  <c r="AH263" i="1"/>
  <c r="AH264" i="1"/>
  <c r="AH265" i="1"/>
  <c r="AH271" i="1"/>
  <c r="AH279" i="1"/>
  <c r="AH281" i="1"/>
  <c r="AN281" i="1"/>
  <c r="AH283" i="1"/>
  <c r="AN283" i="1"/>
  <c r="AH287" i="1"/>
  <c r="AH292" i="1"/>
  <c r="AN292" i="1"/>
  <c r="AH294" i="1"/>
  <c r="AH296" i="1"/>
  <c r="AN296" i="1"/>
  <c r="AH298" i="1"/>
  <c r="AH299" i="1"/>
  <c r="AN299" i="1"/>
  <c r="AH303" i="1"/>
  <c r="AN303" i="1"/>
  <c r="AH305" i="1"/>
  <c r="AH308" i="1"/>
  <c r="AN308" i="1"/>
  <c r="AH319" i="1"/>
  <c r="AN319" i="1"/>
  <c r="AH322" i="1"/>
  <c r="AH323" i="1"/>
  <c r="BF292" i="1"/>
  <c r="BG292" i="1"/>
  <c r="BH292" i="1"/>
  <c r="BI292" i="1"/>
  <c r="BJ292" i="1"/>
  <c r="BK292" i="1"/>
  <c r="BF293" i="1"/>
  <c r="BG293" i="1"/>
  <c r="BH293" i="1"/>
  <c r="BI293" i="1"/>
  <c r="BJ293" i="1"/>
  <c r="BK293" i="1"/>
  <c r="BF294" i="1"/>
  <c r="BG294" i="1"/>
  <c r="BH294" i="1"/>
  <c r="BI294" i="1"/>
  <c r="BJ294" i="1"/>
  <c r="BK294" i="1"/>
  <c r="BF295" i="1"/>
  <c r="BG295" i="1"/>
  <c r="BH295" i="1"/>
  <c r="BI295" i="1"/>
  <c r="BJ295" i="1"/>
  <c r="BK295" i="1"/>
  <c r="BF296" i="1"/>
  <c r="BG296" i="1"/>
  <c r="BH296" i="1"/>
  <c r="BI296" i="1"/>
  <c r="BJ296" i="1"/>
  <c r="BK296" i="1"/>
  <c r="AN264" i="1"/>
  <c r="BF261" i="1"/>
  <c r="BG261" i="1"/>
  <c r="BH261" i="1"/>
  <c r="BI261" i="1"/>
  <c r="BJ261" i="1"/>
  <c r="BK261" i="1"/>
  <c r="BF262" i="1"/>
  <c r="BG262" i="1"/>
  <c r="BH262" i="1"/>
  <c r="BI262" i="1"/>
  <c r="BJ262" i="1"/>
  <c r="BK262" i="1"/>
  <c r="BF263" i="1"/>
  <c r="BG263" i="1"/>
  <c r="BH263" i="1"/>
  <c r="BI263" i="1"/>
  <c r="BJ263" i="1"/>
  <c r="BK263" i="1"/>
  <c r="BF264" i="1"/>
  <c r="BG264" i="1"/>
  <c r="BH264" i="1"/>
  <c r="BI264" i="1"/>
  <c r="BJ264" i="1"/>
  <c r="BK264" i="1"/>
  <c r="BF265" i="1"/>
  <c r="BG265" i="1"/>
  <c r="BH265" i="1"/>
  <c r="BI265" i="1"/>
  <c r="BJ265" i="1"/>
  <c r="BK265" i="1"/>
  <c r="BF266" i="1"/>
  <c r="BG266" i="1"/>
  <c r="BH266" i="1"/>
  <c r="BI266" i="1"/>
  <c r="BJ266" i="1"/>
  <c r="BK266" i="1"/>
  <c r="BF267" i="1"/>
  <c r="BG267" i="1"/>
  <c r="BH267" i="1"/>
  <c r="BI267" i="1"/>
  <c r="BJ267" i="1"/>
  <c r="BK267" i="1"/>
  <c r="BF268" i="1"/>
  <c r="BG268" i="1"/>
  <c r="BH268" i="1"/>
  <c r="BI268" i="1"/>
  <c r="BJ268" i="1"/>
  <c r="BK268" i="1"/>
  <c r="BF269" i="1"/>
  <c r="BG269" i="1"/>
  <c r="BH269" i="1"/>
  <c r="BI269" i="1"/>
  <c r="BJ269" i="1"/>
  <c r="BK269" i="1"/>
  <c r="BF270" i="1"/>
  <c r="BG270" i="1"/>
  <c r="BH270" i="1"/>
  <c r="BI270" i="1"/>
  <c r="BJ270" i="1"/>
  <c r="BK270" i="1"/>
  <c r="BF271" i="1"/>
  <c r="BG271" i="1"/>
  <c r="BH271" i="1"/>
  <c r="BI271" i="1"/>
  <c r="BJ271" i="1"/>
  <c r="BK271" i="1"/>
  <c r="BF272" i="1"/>
  <c r="BG272" i="1"/>
  <c r="BH272" i="1"/>
  <c r="BI272" i="1"/>
  <c r="BJ272" i="1"/>
  <c r="BK272" i="1"/>
  <c r="BF273" i="1"/>
  <c r="BG273" i="1"/>
  <c r="BH273" i="1"/>
  <c r="BI273" i="1"/>
  <c r="BJ273" i="1"/>
  <c r="BK273" i="1"/>
  <c r="BF275" i="1"/>
  <c r="BG275" i="1"/>
  <c r="BH275" i="1"/>
  <c r="BI275" i="1"/>
  <c r="BJ275" i="1"/>
  <c r="BK275" i="1"/>
  <c r="BF276" i="1"/>
  <c r="BG276" i="1"/>
  <c r="BH276" i="1"/>
  <c r="BI276" i="1"/>
  <c r="BJ276" i="1"/>
  <c r="BK276" i="1"/>
  <c r="BF277" i="1"/>
  <c r="BG277" i="1"/>
  <c r="BH277" i="1"/>
  <c r="BI277" i="1"/>
  <c r="BJ277" i="1"/>
  <c r="BK277" i="1"/>
  <c r="BF278" i="1"/>
  <c r="BG278" i="1"/>
  <c r="BH278" i="1"/>
  <c r="BI278" i="1"/>
  <c r="BJ278" i="1"/>
  <c r="BK278" i="1"/>
  <c r="BF279" i="1"/>
  <c r="BG279" i="1"/>
  <c r="BH279" i="1"/>
  <c r="BI279" i="1"/>
  <c r="BJ279" i="1"/>
  <c r="BK279" i="1"/>
  <c r="BF280" i="1"/>
  <c r="BG280" i="1"/>
  <c r="BH280" i="1"/>
  <c r="BI280" i="1"/>
  <c r="BJ280" i="1"/>
  <c r="BK280" i="1"/>
  <c r="BF281" i="1"/>
  <c r="BG281" i="1"/>
  <c r="BH281" i="1"/>
  <c r="BI281" i="1"/>
  <c r="BJ281" i="1"/>
  <c r="BK281" i="1"/>
  <c r="BF282" i="1"/>
  <c r="BG282" i="1"/>
  <c r="BH282" i="1"/>
  <c r="BI282" i="1"/>
  <c r="BJ282" i="1"/>
  <c r="BK282" i="1"/>
  <c r="BF283" i="1"/>
  <c r="BG283" i="1"/>
  <c r="BH283" i="1"/>
  <c r="BI283" i="1"/>
  <c r="BJ283" i="1"/>
  <c r="BK283" i="1"/>
  <c r="BF284" i="1"/>
  <c r="BG284" i="1"/>
  <c r="BH284" i="1"/>
  <c r="BI284" i="1"/>
  <c r="BJ284" i="1"/>
  <c r="BK284" i="1"/>
  <c r="BF285" i="1"/>
  <c r="BG285" i="1"/>
  <c r="BH285" i="1"/>
  <c r="BI285" i="1"/>
  <c r="BJ285" i="1"/>
  <c r="BK285" i="1"/>
  <c r="BF286" i="1"/>
  <c r="BG286" i="1"/>
  <c r="BH286" i="1"/>
  <c r="BI286" i="1"/>
  <c r="BJ286" i="1"/>
  <c r="BK286" i="1"/>
  <c r="BF287" i="1"/>
  <c r="BG287" i="1"/>
  <c r="BH287" i="1"/>
  <c r="BI287" i="1"/>
  <c r="BJ287" i="1"/>
  <c r="BK287" i="1"/>
  <c r="BL287" i="1"/>
  <c r="AS287" i="1"/>
  <c r="AN131" i="1"/>
  <c r="BF126" i="1"/>
  <c r="BG126" i="1"/>
  <c r="BH126" i="1"/>
  <c r="BI126" i="1"/>
  <c r="BJ126" i="1"/>
  <c r="BK126" i="1"/>
  <c r="BL126" i="1"/>
  <c r="BF108" i="1"/>
  <c r="BG108" i="1"/>
  <c r="BH108" i="1"/>
  <c r="BI108" i="1"/>
  <c r="BJ108" i="1"/>
  <c r="BK108" i="1"/>
  <c r="BL108" i="1"/>
  <c r="BF109" i="1"/>
  <c r="BG109" i="1"/>
  <c r="BH109" i="1"/>
  <c r="BI109" i="1"/>
  <c r="BJ109" i="1"/>
  <c r="BK109" i="1"/>
  <c r="BF110" i="1"/>
  <c r="BG110" i="1"/>
  <c r="BH110" i="1"/>
  <c r="BI110" i="1"/>
  <c r="BJ110" i="1"/>
  <c r="BK110" i="1"/>
  <c r="BL110" i="1"/>
  <c r="BF111" i="1"/>
  <c r="BG111" i="1"/>
  <c r="BH111" i="1"/>
  <c r="BI111" i="1"/>
  <c r="BJ111" i="1"/>
  <c r="BK111" i="1"/>
  <c r="BF112" i="1"/>
  <c r="BG112" i="1"/>
  <c r="BH112" i="1"/>
  <c r="BI112" i="1"/>
  <c r="BJ112" i="1"/>
  <c r="BK112" i="1"/>
  <c r="BF113" i="1"/>
  <c r="BG113" i="1"/>
  <c r="BH113" i="1"/>
  <c r="BI113" i="1"/>
  <c r="BJ113" i="1"/>
  <c r="BK113" i="1"/>
  <c r="BL113" i="1"/>
  <c r="BF114" i="1"/>
  <c r="BG114" i="1"/>
  <c r="BH114" i="1"/>
  <c r="BI114" i="1"/>
  <c r="BJ114" i="1"/>
  <c r="BK114" i="1"/>
  <c r="BF116" i="1"/>
  <c r="BG116" i="1"/>
  <c r="BH116" i="1"/>
  <c r="BI116" i="1"/>
  <c r="BJ116" i="1"/>
  <c r="BK116" i="1"/>
  <c r="BF117" i="1"/>
  <c r="BG117" i="1"/>
  <c r="BH117" i="1"/>
  <c r="BI117" i="1"/>
  <c r="BJ117" i="1"/>
  <c r="BK117" i="1"/>
  <c r="BF118" i="1"/>
  <c r="BG118" i="1"/>
  <c r="BH118" i="1"/>
  <c r="BI118" i="1"/>
  <c r="BJ118" i="1"/>
  <c r="BK118" i="1"/>
  <c r="BF119" i="1"/>
  <c r="BG119" i="1"/>
  <c r="BH119" i="1"/>
  <c r="BI119" i="1"/>
  <c r="BJ119" i="1"/>
  <c r="BK119" i="1"/>
  <c r="BF120" i="1"/>
  <c r="BG120" i="1"/>
  <c r="BH120" i="1"/>
  <c r="BI120" i="1"/>
  <c r="BJ120" i="1"/>
  <c r="BK120" i="1"/>
  <c r="BL120" i="1"/>
  <c r="BF121" i="1"/>
  <c r="BG121" i="1"/>
  <c r="BH121" i="1"/>
  <c r="BI121" i="1"/>
  <c r="BJ121" i="1"/>
  <c r="BK121" i="1"/>
  <c r="BL121" i="1"/>
  <c r="BF122" i="1"/>
  <c r="BG122" i="1"/>
  <c r="BH122" i="1"/>
  <c r="BI122" i="1"/>
  <c r="BJ122" i="1"/>
  <c r="BK122" i="1"/>
  <c r="BF123" i="1"/>
  <c r="BG123" i="1"/>
  <c r="BH123" i="1"/>
  <c r="BI123" i="1"/>
  <c r="BJ123" i="1"/>
  <c r="BK123" i="1"/>
  <c r="BF124" i="1"/>
  <c r="BG124" i="1"/>
  <c r="BH124" i="1"/>
  <c r="BI124" i="1"/>
  <c r="BJ124" i="1"/>
  <c r="BK124" i="1"/>
  <c r="BF128" i="1"/>
  <c r="BG128" i="1"/>
  <c r="BH128" i="1"/>
  <c r="BI128" i="1"/>
  <c r="BJ128" i="1"/>
  <c r="BK128" i="1"/>
  <c r="BF129" i="1"/>
  <c r="BG129" i="1"/>
  <c r="BH129" i="1"/>
  <c r="BI129" i="1"/>
  <c r="BJ129" i="1"/>
  <c r="BK129" i="1"/>
  <c r="BF130" i="1"/>
  <c r="BG130" i="1"/>
  <c r="BH130" i="1"/>
  <c r="BI130" i="1"/>
  <c r="BJ130" i="1"/>
  <c r="BK130" i="1"/>
  <c r="BL130" i="1"/>
  <c r="BF131" i="1"/>
  <c r="BG131" i="1"/>
  <c r="BH131" i="1"/>
  <c r="BI131" i="1"/>
  <c r="BJ131" i="1"/>
  <c r="BK131" i="1"/>
  <c r="BF132" i="1"/>
  <c r="BG132" i="1"/>
  <c r="BH132" i="1"/>
  <c r="BI132" i="1"/>
  <c r="BJ132" i="1"/>
  <c r="BK132" i="1"/>
  <c r="BL132" i="1"/>
  <c r="BF133" i="1"/>
  <c r="BG133" i="1"/>
  <c r="BH133" i="1"/>
  <c r="BI133" i="1"/>
  <c r="BJ133" i="1"/>
  <c r="BK133" i="1"/>
  <c r="BF135" i="1"/>
  <c r="BG135" i="1"/>
  <c r="BH135" i="1"/>
  <c r="BI135" i="1"/>
  <c r="BJ135" i="1"/>
  <c r="BK135" i="1"/>
  <c r="BL135" i="1"/>
  <c r="BF136" i="1"/>
  <c r="BG136" i="1"/>
  <c r="BH136" i="1"/>
  <c r="BI136" i="1"/>
  <c r="BJ136" i="1"/>
  <c r="BK136" i="1"/>
  <c r="BF137" i="1"/>
  <c r="BG137" i="1"/>
  <c r="BH137" i="1"/>
  <c r="BI137" i="1"/>
  <c r="BJ137" i="1"/>
  <c r="BK137" i="1"/>
  <c r="BF138" i="1"/>
  <c r="BG138" i="1"/>
  <c r="BH138" i="1"/>
  <c r="BI138" i="1"/>
  <c r="BJ138" i="1"/>
  <c r="BK138" i="1"/>
  <c r="BF139" i="1"/>
  <c r="BG139" i="1"/>
  <c r="BH139" i="1"/>
  <c r="BI139" i="1"/>
  <c r="BJ139" i="1"/>
  <c r="BK139" i="1"/>
  <c r="BF140" i="1"/>
  <c r="BG140" i="1"/>
  <c r="BH140" i="1"/>
  <c r="BI140" i="1"/>
  <c r="BJ140" i="1"/>
  <c r="BK140" i="1"/>
  <c r="BF141" i="1"/>
  <c r="BG141" i="1"/>
  <c r="BH141" i="1"/>
  <c r="BI141" i="1"/>
  <c r="BJ141" i="1"/>
  <c r="BK141" i="1"/>
  <c r="BF142" i="1"/>
  <c r="BG142" i="1"/>
  <c r="BH142" i="1"/>
  <c r="BI142" i="1"/>
  <c r="BJ142" i="1"/>
  <c r="BK142" i="1"/>
  <c r="BF144" i="1"/>
  <c r="BG144" i="1"/>
  <c r="BH144" i="1"/>
  <c r="BI144" i="1"/>
  <c r="BJ144" i="1"/>
  <c r="BK144" i="1"/>
  <c r="BL144" i="1"/>
  <c r="BF145" i="1"/>
  <c r="BG145" i="1"/>
  <c r="BH145" i="1"/>
  <c r="BI145" i="1"/>
  <c r="BJ145" i="1"/>
  <c r="BK145" i="1"/>
  <c r="BL145" i="1"/>
  <c r="BF146" i="1"/>
  <c r="BG146" i="1"/>
  <c r="BH146" i="1"/>
  <c r="BI146" i="1"/>
  <c r="BJ146" i="1"/>
  <c r="BK146" i="1"/>
  <c r="BF147" i="1"/>
  <c r="BG147" i="1"/>
  <c r="BH147" i="1"/>
  <c r="BI147" i="1"/>
  <c r="BJ147" i="1"/>
  <c r="BK147" i="1"/>
  <c r="BF149" i="1"/>
  <c r="BG149" i="1"/>
  <c r="BH149" i="1"/>
  <c r="BI149" i="1"/>
  <c r="BJ149" i="1"/>
  <c r="BK149" i="1"/>
  <c r="BF150" i="1"/>
  <c r="BG150" i="1"/>
  <c r="BH150" i="1"/>
  <c r="BI150" i="1"/>
  <c r="BJ150" i="1"/>
  <c r="BK150" i="1"/>
  <c r="BF87" i="1"/>
  <c r="BG87" i="1"/>
  <c r="BH87" i="1"/>
  <c r="BI87" i="1"/>
  <c r="BJ87" i="1"/>
  <c r="BK87" i="1"/>
  <c r="BF88" i="1"/>
  <c r="BG88" i="1"/>
  <c r="BH88" i="1"/>
  <c r="BI88" i="1"/>
  <c r="BJ88" i="1"/>
  <c r="BK88" i="1"/>
  <c r="BF31" i="1"/>
  <c r="BG31" i="1"/>
  <c r="BH31" i="1"/>
  <c r="BI31" i="1"/>
  <c r="BJ31" i="1"/>
  <c r="BK31" i="1"/>
  <c r="BL31" i="1"/>
  <c r="BF32" i="1"/>
  <c r="BG32" i="1"/>
  <c r="BH32" i="1"/>
  <c r="BI32" i="1"/>
  <c r="BJ32" i="1"/>
  <c r="BK32" i="1"/>
  <c r="BF33" i="1"/>
  <c r="BG33" i="1"/>
  <c r="BH33" i="1"/>
  <c r="BI33" i="1"/>
  <c r="BJ33" i="1"/>
  <c r="BK33" i="1"/>
  <c r="BL33" i="1"/>
  <c r="AQ33" i="1"/>
  <c r="BF34" i="1"/>
  <c r="BG34" i="1"/>
  <c r="BH34" i="1"/>
  <c r="BI34" i="1"/>
  <c r="BJ34" i="1"/>
  <c r="BK34" i="1"/>
  <c r="BL34" i="1"/>
  <c r="BF35" i="1"/>
  <c r="BG35" i="1"/>
  <c r="BH35" i="1"/>
  <c r="BI35" i="1"/>
  <c r="BJ35" i="1"/>
  <c r="BK35" i="1"/>
  <c r="BF36" i="1"/>
  <c r="BG36" i="1"/>
  <c r="BH36" i="1"/>
  <c r="BI36" i="1"/>
  <c r="BJ36" i="1"/>
  <c r="BK36" i="1"/>
  <c r="BF37" i="1"/>
  <c r="BG37" i="1"/>
  <c r="BH37" i="1"/>
  <c r="BI37" i="1"/>
  <c r="BJ37" i="1"/>
  <c r="BK37" i="1"/>
  <c r="BF39" i="1"/>
  <c r="BG39" i="1"/>
  <c r="BH39" i="1"/>
  <c r="BI39" i="1"/>
  <c r="BJ39" i="1"/>
  <c r="BK39" i="1"/>
  <c r="BF40" i="1"/>
  <c r="BG40" i="1"/>
  <c r="BH40" i="1"/>
  <c r="BI40" i="1"/>
  <c r="BJ40" i="1"/>
  <c r="BK40" i="1"/>
  <c r="BL40" i="1"/>
  <c r="BF41" i="1"/>
  <c r="BG41" i="1"/>
  <c r="BH41" i="1"/>
  <c r="BI41" i="1"/>
  <c r="BJ41" i="1"/>
  <c r="BK41" i="1"/>
  <c r="BF42" i="1"/>
  <c r="BG42" i="1"/>
  <c r="BH42" i="1"/>
  <c r="BI42" i="1"/>
  <c r="BJ42" i="1"/>
  <c r="BK42" i="1"/>
  <c r="BF43" i="1"/>
  <c r="BG43" i="1"/>
  <c r="BH43" i="1"/>
  <c r="BI43" i="1"/>
  <c r="BJ43" i="1"/>
  <c r="BK43" i="1"/>
  <c r="BF45" i="1"/>
  <c r="BG45" i="1"/>
  <c r="BH45" i="1"/>
  <c r="BI45" i="1"/>
  <c r="BJ45" i="1"/>
  <c r="BK45" i="1"/>
  <c r="BL45" i="1"/>
  <c r="BF46" i="1"/>
  <c r="BG46" i="1"/>
  <c r="BH46" i="1"/>
  <c r="BI46" i="1"/>
  <c r="BJ46" i="1"/>
  <c r="BK46" i="1"/>
  <c r="BL46" i="1"/>
  <c r="BF47" i="1"/>
  <c r="BG47" i="1"/>
  <c r="BH47" i="1"/>
  <c r="BI47" i="1"/>
  <c r="BJ47" i="1"/>
  <c r="BK47" i="1"/>
  <c r="BL47" i="1"/>
  <c r="BF48" i="1"/>
  <c r="BG48" i="1"/>
  <c r="BH48" i="1"/>
  <c r="BI48" i="1"/>
  <c r="BJ48" i="1"/>
  <c r="BK48" i="1"/>
  <c r="BF50" i="1"/>
  <c r="BG50" i="1"/>
  <c r="BH50" i="1"/>
  <c r="BI50" i="1"/>
  <c r="BJ50" i="1"/>
  <c r="BK50" i="1"/>
  <c r="BF52" i="1"/>
  <c r="BG52" i="1"/>
  <c r="BH52" i="1"/>
  <c r="BI52" i="1"/>
  <c r="BJ52" i="1"/>
  <c r="BK52" i="1"/>
  <c r="BF53" i="1"/>
  <c r="BG53" i="1"/>
  <c r="BH53" i="1"/>
  <c r="BI53" i="1"/>
  <c r="BJ53" i="1"/>
  <c r="BK53" i="1"/>
  <c r="BL53" i="1"/>
  <c r="AS53" i="1"/>
  <c r="BF54" i="1"/>
  <c r="BG54" i="1"/>
  <c r="BH54" i="1"/>
  <c r="BI54" i="1"/>
  <c r="BJ54" i="1"/>
  <c r="BK54" i="1"/>
  <c r="BF56" i="1"/>
  <c r="BG56" i="1"/>
  <c r="BH56" i="1"/>
  <c r="BI56" i="1"/>
  <c r="BJ56" i="1"/>
  <c r="BK56" i="1"/>
  <c r="BL56" i="1"/>
  <c r="BF57" i="1"/>
  <c r="BG57" i="1"/>
  <c r="BH57" i="1"/>
  <c r="BI57" i="1"/>
  <c r="BJ57" i="1"/>
  <c r="BK57" i="1"/>
  <c r="BL57" i="1"/>
  <c r="BF58" i="1"/>
  <c r="BG58" i="1"/>
  <c r="BH58" i="1"/>
  <c r="BI58" i="1"/>
  <c r="BJ58" i="1"/>
  <c r="BK58" i="1"/>
  <c r="BL58" i="1"/>
  <c r="BF59" i="1"/>
  <c r="BG59" i="1"/>
  <c r="BH59" i="1"/>
  <c r="BI59" i="1"/>
  <c r="BJ59" i="1"/>
  <c r="BK59" i="1"/>
  <c r="BF60" i="1"/>
  <c r="BG60" i="1"/>
  <c r="BH60" i="1"/>
  <c r="BI60" i="1"/>
  <c r="BJ60" i="1"/>
  <c r="BK60" i="1"/>
  <c r="BL60" i="1"/>
  <c r="AQ60" i="1"/>
  <c r="BF62" i="1"/>
  <c r="BG62" i="1"/>
  <c r="BH62" i="1"/>
  <c r="BI62" i="1"/>
  <c r="BJ62" i="1"/>
  <c r="BK62" i="1"/>
  <c r="BL62" i="1"/>
  <c r="BF64" i="1"/>
  <c r="BG64" i="1"/>
  <c r="BH64" i="1"/>
  <c r="BI64" i="1"/>
  <c r="BJ64" i="1"/>
  <c r="BK64" i="1"/>
  <c r="BF65" i="1"/>
  <c r="BG65" i="1"/>
  <c r="BH65" i="1"/>
  <c r="BI65" i="1"/>
  <c r="BJ65" i="1"/>
  <c r="BK65" i="1"/>
  <c r="BL65" i="1"/>
  <c r="BF67" i="1"/>
  <c r="BG67" i="1"/>
  <c r="BH67" i="1"/>
  <c r="BI67" i="1"/>
  <c r="BJ67" i="1"/>
  <c r="BK67" i="1"/>
  <c r="BF68" i="1"/>
  <c r="BG68" i="1"/>
  <c r="BH68" i="1"/>
  <c r="BI68" i="1"/>
  <c r="BJ68" i="1"/>
  <c r="BK68" i="1"/>
  <c r="BF69" i="1"/>
  <c r="BG69" i="1"/>
  <c r="BH69" i="1"/>
  <c r="BI69" i="1"/>
  <c r="BJ69" i="1"/>
  <c r="BK69" i="1"/>
  <c r="BL69" i="1"/>
  <c r="BF83" i="1"/>
  <c r="BG83" i="1"/>
  <c r="BH83" i="1"/>
  <c r="BI83" i="1"/>
  <c r="BJ83" i="1"/>
  <c r="BK83" i="1"/>
  <c r="BF84" i="1"/>
  <c r="BG84" i="1"/>
  <c r="BH84" i="1"/>
  <c r="BI84" i="1"/>
  <c r="BJ84" i="1"/>
  <c r="BK84" i="1"/>
  <c r="BL84" i="1"/>
  <c r="BF85" i="1"/>
  <c r="BG85" i="1"/>
  <c r="BH85" i="1"/>
  <c r="BI85" i="1"/>
  <c r="BJ85" i="1"/>
  <c r="BK85" i="1"/>
  <c r="BF152" i="1"/>
  <c r="BG152" i="1"/>
  <c r="BH152" i="1"/>
  <c r="BI152" i="1"/>
  <c r="BJ152" i="1"/>
  <c r="BK152" i="1"/>
  <c r="BF153" i="1"/>
  <c r="BG153" i="1"/>
  <c r="BH153" i="1"/>
  <c r="BI153" i="1"/>
  <c r="BJ153" i="1"/>
  <c r="BK153" i="1"/>
  <c r="BL153" i="1"/>
  <c r="BF154" i="1"/>
  <c r="BG154" i="1"/>
  <c r="BH154" i="1"/>
  <c r="BI154" i="1"/>
  <c r="BJ154" i="1"/>
  <c r="BK154" i="1"/>
  <c r="BF155" i="1"/>
  <c r="BG155" i="1"/>
  <c r="BH155" i="1"/>
  <c r="BI155" i="1"/>
  <c r="BJ155" i="1"/>
  <c r="BK155" i="1"/>
  <c r="BF156" i="1"/>
  <c r="BG156" i="1"/>
  <c r="BH156" i="1"/>
  <c r="BI156" i="1"/>
  <c r="BJ156" i="1"/>
  <c r="BK156" i="1"/>
  <c r="BL156" i="1"/>
  <c r="BF158" i="1"/>
  <c r="BG158" i="1"/>
  <c r="BH158" i="1"/>
  <c r="BI158" i="1"/>
  <c r="BJ158" i="1"/>
  <c r="BK158" i="1"/>
  <c r="BF159" i="1"/>
  <c r="BG159" i="1"/>
  <c r="BH159" i="1"/>
  <c r="BI159" i="1"/>
  <c r="BJ159" i="1"/>
  <c r="BK159" i="1"/>
  <c r="BF160" i="1"/>
  <c r="BG160" i="1"/>
  <c r="BH160" i="1"/>
  <c r="BI160" i="1"/>
  <c r="BJ160" i="1"/>
  <c r="BK160" i="1"/>
  <c r="BL160" i="1"/>
  <c r="BF161" i="1"/>
  <c r="BG161" i="1"/>
  <c r="BH161" i="1"/>
  <c r="BI161" i="1"/>
  <c r="BJ161" i="1"/>
  <c r="BK161" i="1"/>
  <c r="BF163" i="1"/>
  <c r="BG163" i="1"/>
  <c r="BH163" i="1"/>
  <c r="BI163" i="1"/>
  <c r="BJ163" i="1"/>
  <c r="BK163" i="1"/>
  <c r="BF164" i="1"/>
  <c r="BG164" i="1"/>
  <c r="BH164" i="1"/>
  <c r="BI164" i="1"/>
  <c r="BJ164" i="1"/>
  <c r="BK164" i="1"/>
  <c r="BL164" i="1"/>
  <c r="BF165" i="1"/>
  <c r="BG165" i="1"/>
  <c r="BH165" i="1"/>
  <c r="BI165" i="1"/>
  <c r="BJ165" i="1"/>
  <c r="BK165" i="1"/>
  <c r="BF166" i="1"/>
  <c r="BG166" i="1"/>
  <c r="BH166" i="1"/>
  <c r="BI166" i="1"/>
  <c r="BJ166" i="1"/>
  <c r="BK166" i="1"/>
  <c r="BL166" i="1"/>
  <c r="BF167" i="1"/>
  <c r="BG167" i="1"/>
  <c r="BH167" i="1"/>
  <c r="BI167" i="1"/>
  <c r="BJ167" i="1"/>
  <c r="BK167" i="1"/>
  <c r="BF169" i="1"/>
  <c r="BG169" i="1"/>
  <c r="BH169" i="1"/>
  <c r="BI169" i="1"/>
  <c r="BJ169" i="1"/>
  <c r="BK169" i="1"/>
  <c r="BF170" i="1"/>
  <c r="BG170" i="1"/>
  <c r="BH170" i="1"/>
  <c r="BI170" i="1"/>
  <c r="BJ170" i="1"/>
  <c r="BK170" i="1"/>
  <c r="BF171" i="1"/>
  <c r="BG171" i="1"/>
  <c r="BH171" i="1"/>
  <c r="BI171" i="1"/>
  <c r="BJ171" i="1"/>
  <c r="BK171" i="1"/>
  <c r="BL171" i="1"/>
  <c r="BF221" i="1"/>
  <c r="BG221" i="1"/>
  <c r="BH221" i="1"/>
  <c r="BI221" i="1"/>
  <c r="BJ221" i="1"/>
  <c r="BK221" i="1"/>
  <c r="BF241" i="1"/>
  <c r="BG241" i="1"/>
  <c r="BH241" i="1"/>
  <c r="BI241" i="1"/>
  <c r="BJ241" i="1"/>
  <c r="BK241" i="1"/>
  <c r="BL241" i="1"/>
  <c r="BF242" i="1"/>
  <c r="BG242" i="1"/>
  <c r="BH242" i="1"/>
  <c r="BI242" i="1"/>
  <c r="BJ242" i="1"/>
  <c r="BK242" i="1"/>
  <c r="BF244" i="1"/>
  <c r="BG244" i="1"/>
  <c r="BH244" i="1"/>
  <c r="BI244" i="1"/>
  <c r="BJ244" i="1"/>
  <c r="BK244" i="1"/>
  <c r="BL244" i="1"/>
  <c r="BF245" i="1"/>
  <c r="BG245" i="1"/>
  <c r="BH245" i="1"/>
  <c r="BI245" i="1"/>
  <c r="BJ245" i="1"/>
  <c r="BK245" i="1"/>
  <c r="BF246" i="1"/>
  <c r="BG246" i="1"/>
  <c r="BH246" i="1"/>
  <c r="BI246" i="1"/>
  <c r="BJ246" i="1"/>
  <c r="BK246" i="1"/>
  <c r="BF248" i="1"/>
  <c r="BG248" i="1"/>
  <c r="BH248" i="1"/>
  <c r="BI248" i="1"/>
  <c r="BJ248" i="1"/>
  <c r="BK248" i="1"/>
  <c r="BF251" i="1"/>
  <c r="BG251" i="1"/>
  <c r="BH251" i="1"/>
  <c r="BI251" i="1"/>
  <c r="BJ251" i="1"/>
  <c r="BK251" i="1"/>
  <c r="BF249" i="1"/>
  <c r="BG249" i="1"/>
  <c r="BH249" i="1"/>
  <c r="BI249" i="1"/>
  <c r="BJ249" i="1"/>
  <c r="BK249" i="1"/>
  <c r="BF250" i="1"/>
  <c r="BG250" i="1"/>
  <c r="BH250" i="1"/>
  <c r="BI250" i="1"/>
  <c r="BJ250" i="1"/>
  <c r="BK250" i="1"/>
  <c r="BL250" i="1"/>
  <c r="BF253" i="1"/>
  <c r="BG253" i="1"/>
  <c r="BH253" i="1"/>
  <c r="BI253" i="1"/>
  <c r="BJ253" i="1"/>
  <c r="BK253" i="1"/>
  <c r="BF254" i="1"/>
  <c r="BG254" i="1"/>
  <c r="BH254" i="1"/>
  <c r="BI254" i="1"/>
  <c r="BJ254" i="1"/>
  <c r="BK254" i="1"/>
  <c r="BF255" i="1"/>
  <c r="BG255" i="1"/>
  <c r="BH255" i="1"/>
  <c r="BI255" i="1"/>
  <c r="BJ255" i="1"/>
  <c r="BK255" i="1"/>
  <c r="BF257" i="1"/>
  <c r="BG257" i="1"/>
  <c r="BH257" i="1"/>
  <c r="BI257" i="1"/>
  <c r="BJ257" i="1"/>
  <c r="BK257" i="1"/>
  <c r="BF258" i="1"/>
  <c r="BG258" i="1"/>
  <c r="BH258" i="1"/>
  <c r="BI258" i="1"/>
  <c r="BJ258" i="1"/>
  <c r="BK258" i="1"/>
  <c r="BL258" i="1"/>
  <c r="BF289" i="1"/>
  <c r="BG289" i="1"/>
  <c r="BH289" i="1"/>
  <c r="BI289" i="1"/>
  <c r="BJ289" i="1"/>
  <c r="BK289" i="1"/>
  <c r="BF298" i="1"/>
  <c r="BG298" i="1"/>
  <c r="BH298" i="1"/>
  <c r="BI298" i="1"/>
  <c r="BJ298" i="1"/>
  <c r="BK298" i="1"/>
  <c r="BF299" i="1"/>
  <c r="BG299" i="1"/>
  <c r="BH299" i="1"/>
  <c r="BI299" i="1"/>
  <c r="BJ299" i="1"/>
  <c r="BK299" i="1"/>
  <c r="BF300" i="1"/>
  <c r="BG300" i="1"/>
  <c r="BH300" i="1"/>
  <c r="BI300" i="1"/>
  <c r="BJ300" i="1"/>
  <c r="BK300" i="1"/>
  <c r="BF302" i="1"/>
  <c r="BG302" i="1"/>
  <c r="BH302" i="1"/>
  <c r="BI302" i="1"/>
  <c r="BJ302" i="1"/>
  <c r="BK302" i="1"/>
  <c r="BF303" i="1"/>
  <c r="BG303" i="1"/>
  <c r="BH303" i="1"/>
  <c r="BI303" i="1"/>
  <c r="BJ303" i="1"/>
  <c r="BK303" i="1"/>
  <c r="BL303" i="1"/>
  <c r="BF304" i="1"/>
  <c r="BG304" i="1"/>
  <c r="BH304" i="1"/>
  <c r="BI304" i="1"/>
  <c r="BJ304" i="1"/>
  <c r="BK304" i="1"/>
  <c r="BL304" i="1"/>
  <c r="BF305" i="1"/>
  <c r="BG305" i="1"/>
  <c r="BH305" i="1"/>
  <c r="BI305" i="1"/>
  <c r="BJ305" i="1"/>
  <c r="BK305" i="1"/>
  <c r="BF306" i="1"/>
  <c r="BG306" i="1"/>
  <c r="BH306" i="1"/>
  <c r="BI306" i="1"/>
  <c r="BJ306" i="1"/>
  <c r="BK306" i="1"/>
  <c r="BL306" i="1"/>
  <c r="BF308" i="1"/>
  <c r="BG308" i="1"/>
  <c r="BH308" i="1"/>
  <c r="BI308" i="1"/>
  <c r="BJ308" i="1"/>
  <c r="BK308" i="1"/>
  <c r="BF320" i="1"/>
  <c r="BG320" i="1"/>
  <c r="BH320" i="1"/>
  <c r="BI320" i="1"/>
  <c r="BJ320" i="1"/>
  <c r="BK320" i="1"/>
  <c r="BF323" i="1"/>
  <c r="BG323" i="1"/>
  <c r="BH323" i="1"/>
  <c r="BI323" i="1"/>
  <c r="BJ323" i="1"/>
  <c r="BK323" i="1"/>
  <c r="BL323" i="1"/>
  <c r="AN41" i="1"/>
  <c r="AN48" i="1"/>
  <c r="AN61" i="1"/>
  <c r="AN159" i="1"/>
  <c r="AN242" i="1"/>
  <c r="AN248" i="1"/>
  <c r="AN322" i="1"/>
  <c r="E503" i="19"/>
  <c r="D503" i="19"/>
  <c r="E502" i="19"/>
  <c r="D502" i="19"/>
  <c r="E501" i="19"/>
  <c r="D501" i="19"/>
  <c r="E500" i="19"/>
  <c r="D500" i="19"/>
  <c r="E499" i="19"/>
  <c r="D499" i="19"/>
  <c r="E498" i="19"/>
  <c r="D498" i="19"/>
  <c r="E497" i="19"/>
  <c r="D497" i="19"/>
  <c r="E496" i="19"/>
  <c r="D496" i="19"/>
  <c r="E495" i="19"/>
  <c r="D495" i="19"/>
  <c r="E494" i="19"/>
  <c r="D494" i="19"/>
  <c r="E493" i="19"/>
  <c r="D493" i="19"/>
  <c r="E492" i="19"/>
  <c r="D492" i="19"/>
  <c r="E491" i="19"/>
  <c r="D491" i="19"/>
  <c r="E490" i="19"/>
  <c r="D490" i="19"/>
  <c r="E489" i="19"/>
  <c r="D489" i="19"/>
  <c r="E488" i="19"/>
  <c r="D488" i="19"/>
  <c r="E487" i="19"/>
  <c r="D487" i="19"/>
  <c r="E486" i="19"/>
  <c r="D486" i="19"/>
  <c r="E485" i="19"/>
  <c r="D485" i="19"/>
  <c r="E484" i="19"/>
  <c r="D484" i="19"/>
  <c r="E483" i="19"/>
  <c r="D483" i="19"/>
  <c r="E482" i="19"/>
  <c r="D482" i="19"/>
  <c r="E481" i="19"/>
  <c r="D481" i="19"/>
  <c r="E480" i="19"/>
  <c r="D480" i="19"/>
  <c r="E479" i="19"/>
  <c r="D479" i="19"/>
  <c r="E478" i="19"/>
  <c r="D478" i="19"/>
  <c r="E477" i="19"/>
  <c r="D477" i="19"/>
  <c r="E476" i="19"/>
  <c r="D476" i="19"/>
  <c r="E475" i="19"/>
  <c r="D475" i="19"/>
  <c r="E474" i="19"/>
  <c r="D474" i="19"/>
  <c r="E473" i="19"/>
  <c r="D473" i="19"/>
  <c r="E472" i="19"/>
  <c r="D472" i="19"/>
  <c r="E471" i="19"/>
  <c r="D471" i="19"/>
  <c r="E470" i="19"/>
  <c r="D470" i="19"/>
  <c r="E469" i="19"/>
  <c r="D469" i="19"/>
  <c r="E468" i="19"/>
  <c r="D468" i="19"/>
  <c r="E467" i="19"/>
  <c r="D467" i="19"/>
  <c r="E466" i="19"/>
  <c r="D466" i="19"/>
  <c r="E465" i="19"/>
  <c r="D465" i="19"/>
  <c r="E464" i="19"/>
  <c r="D464" i="19"/>
  <c r="E463" i="19"/>
  <c r="D463" i="19"/>
  <c r="E462" i="19"/>
  <c r="D462" i="19"/>
  <c r="E461" i="19"/>
  <c r="D461" i="19"/>
  <c r="E460" i="19"/>
  <c r="D460" i="19"/>
  <c r="E459" i="19"/>
  <c r="D459" i="19"/>
  <c r="E458" i="19"/>
  <c r="D458" i="19"/>
  <c r="E457" i="19"/>
  <c r="D457" i="19"/>
  <c r="E456" i="19"/>
  <c r="D456" i="19"/>
  <c r="E455" i="19"/>
  <c r="D455" i="19"/>
  <c r="E454" i="19"/>
  <c r="D454" i="19"/>
  <c r="E453" i="19"/>
  <c r="D453" i="19"/>
  <c r="E452" i="19"/>
  <c r="D452" i="19"/>
  <c r="E451" i="19"/>
  <c r="D451" i="19"/>
  <c r="E450" i="19"/>
  <c r="D450" i="19"/>
  <c r="E449" i="19"/>
  <c r="D449" i="19"/>
  <c r="E448" i="19"/>
  <c r="D448" i="19"/>
  <c r="E447" i="19"/>
  <c r="D447" i="19"/>
  <c r="E446" i="19"/>
  <c r="D446" i="19"/>
  <c r="E445" i="19"/>
  <c r="D445" i="19"/>
  <c r="E444" i="19"/>
  <c r="D444" i="19"/>
  <c r="E443" i="19"/>
  <c r="D443" i="19"/>
  <c r="E442" i="19"/>
  <c r="D442" i="19"/>
  <c r="E441" i="19"/>
  <c r="D441" i="19"/>
  <c r="E440" i="19"/>
  <c r="D440" i="19"/>
  <c r="E439" i="19"/>
  <c r="D439" i="19"/>
  <c r="E438" i="19"/>
  <c r="D438" i="19"/>
  <c r="E437" i="19"/>
  <c r="D437" i="19"/>
  <c r="E436" i="19"/>
  <c r="D436" i="19"/>
  <c r="E435" i="19"/>
  <c r="D435" i="19"/>
  <c r="E434" i="19"/>
  <c r="D434" i="19"/>
  <c r="E433" i="19"/>
  <c r="D433" i="19"/>
  <c r="E432" i="19"/>
  <c r="D432" i="19"/>
  <c r="E431" i="19"/>
  <c r="D431" i="19"/>
  <c r="E430" i="19"/>
  <c r="D430" i="19"/>
  <c r="E429" i="19"/>
  <c r="D429" i="19"/>
  <c r="E428" i="19"/>
  <c r="D428" i="19"/>
  <c r="E427" i="19"/>
  <c r="D427" i="19"/>
  <c r="E426" i="19"/>
  <c r="D426" i="19"/>
  <c r="E425" i="19"/>
  <c r="D425" i="19"/>
  <c r="E424" i="19"/>
  <c r="D424" i="19"/>
  <c r="E423" i="19"/>
  <c r="D423" i="19"/>
  <c r="E422" i="19"/>
  <c r="D422" i="19"/>
  <c r="E421" i="19"/>
  <c r="D421" i="19"/>
  <c r="E420" i="19"/>
  <c r="D420" i="19"/>
  <c r="E419" i="19"/>
  <c r="D419" i="19"/>
  <c r="E418" i="19"/>
  <c r="D418" i="19"/>
  <c r="E417" i="19"/>
  <c r="D417" i="19"/>
  <c r="E416" i="19"/>
  <c r="D416" i="19"/>
  <c r="E415" i="19"/>
  <c r="D415" i="19"/>
  <c r="E414" i="19"/>
  <c r="D414" i="19"/>
  <c r="E413" i="19"/>
  <c r="D413" i="19"/>
  <c r="E412" i="19"/>
  <c r="D412" i="19"/>
  <c r="E411" i="19"/>
  <c r="D411" i="19"/>
  <c r="E410" i="19"/>
  <c r="D410" i="19"/>
  <c r="E409" i="19"/>
  <c r="D409" i="19"/>
  <c r="E408" i="19"/>
  <c r="D408" i="19"/>
  <c r="E407" i="19"/>
  <c r="D407" i="19"/>
  <c r="E406" i="19"/>
  <c r="D406" i="19"/>
  <c r="E405" i="19"/>
  <c r="D405" i="19"/>
  <c r="E404" i="19"/>
  <c r="D404" i="19"/>
  <c r="E403" i="19"/>
  <c r="D403" i="19"/>
  <c r="E402" i="19"/>
  <c r="D402" i="19"/>
  <c r="E401" i="19"/>
  <c r="D401" i="19"/>
  <c r="E400" i="19"/>
  <c r="D400" i="19"/>
  <c r="E399" i="19"/>
  <c r="D399" i="19"/>
  <c r="E398" i="19"/>
  <c r="D398" i="19"/>
  <c r="E397" i="19"/>
  <c r="D397" i="19"/>
  <c r="E396" i="19"/>
  <c r="D396" i="19"/>
  <c r="E395" i="19"/>
  <c r="D395" i="19"/>
  <c r="E394" i="19"/>
  <c r="D394" i="19"/>
  <c r="E393" i="19"/>
  <c r="D393" i="19"/>
  <c r="E392" i="19"/>
  <c r="D392" i="19"/>
  <c r="E391" i="19"/>
  <c r="D391" i="19"/>
  <c r="E390" i="19"/>
  <c r="D390" i="19"/>
  <c r="E389" i="19"/>
  <c r="D389" i="19"/>
  <c r="E388" i="19"/>
  <c r="D388" i="19"/>
  <c r="E387" i="19"/>
  <c r="D387" i="19"/>
  <c r="E386" i="19"/>
  <c r="D386" i="19"/>
  <c r="E385" i="19"/>
  <c r="D385" i="19"/>
  <c r="E384" i="19"/>
  <c r="D384" i="19"/>
  <c r="E381" i="19"/>
  <c r="D381" i="19"/>
  <c r="E380" i="19"/>
  <c r="D380" i="19"/>
  <c r="E379" i="19"/>
  <c r="D379" i="19"/>
  <c r="E378" i="19"/>
  <c r="D378" i="19"/>
  <c r="E383" i="19"/>
  <c r="D383" i="19"/>
  <c r="E382" i="19"/>
  <c r="D382" i="19"/>
  <c r="E377" i="19"/>
  <c r="D377" i="19"/>
  <c r="E376" i="19"/>
  <c r="D376" i="19"/>
  <c r="E375" i="19"/>
  <c r="D375" i="19"/>
  <c r="E374" i="19"/>
  <c r="D374" i="19"/>
  <c r="E373" i="19"/>
  <c r="D373" i="19"/>
  <c r="E372" i="19"/>
  <c r="D372" i="19"/>
  <c r="E371" i="19"/>
  <c r="D371" i="19"/>
  <c r="E370" i="19"/>
  <c r="D370" i="19"/>
  <c r="E369" i="19"/>
  <c r="D369" i="19"/>
  <c r="E368" i="19"/>
  <c r="D368" i="19"/>
  <c r="E367" i="19"/>
  <c r="D367" i="19"/>
  <c r="E366" i="19"/>
  <c r="D366" i="19"/>
  <c r="E365" i="19"/>
  <c r="D365" i="19"/>
  <c r="E364" i="19"/>
  <c r="D364" i="19"/>
  <c r="E363" i="19"/>
  <c r="D363" i="19"/>
  <c r="E362" i="19"/>
  <c r="D362" i="19"/>
  <c r="E361" i="19"/>
  <c r="D361" i="19"/>
  <c r="E360" i="19"/>
  <c r="D360" i="19"/>
  <c r="E359" i="19"/>
  <c r="D359" i="19"/>
  <c r="E358" i="19"/>
  <c r="D358" i="19"/>
  <c r="E357" i="19"/>
  <c r="D357" i="19"/>
  <c r="E356" i="19"/>
  <c r="D356" i="19"/>
  <c r="E355" i="19"/>
  <c r="D355" i="19"/>
  <c r="E354" i="19"/>
  <c r="D354" i="19"/>
  <c r="E353" i="19"/>
  <c r="D353" i="19"/>
  <c r="E352" i="19"/>
  <c r="D352" i="19"/>
  <c r="E351" i="19"/>
  <c r="D351" i="19"/>
  <c r="E350" i="19"/>
  <c r="D350" i="19"/>
  <c r="E349" i="19"/>
  <c r="D349" i="19"/>
  <c r="E348" i="19"/>
  <c r="D348" i="19"/>
  <c r="E347" i="19"/>
  <c r="D347" i="19"/>
  <c r="E346" i="19"/>
  <c r="D346" i="19"/>
  <c r="E345" i="19"/>
  <c r="D345" i="19"/>
  <c r="E344" i="19"/>
  <c r="D344" i="19"/>
  <c r="E343" i="19"/>
  <c r="D343" i="19"/>
  <c r="E342" i="19"/>
  <c r="D342" i="19"/>
  <c r="E341" i="19"/>
  <c r="D341" i="19"/>
  <c r="E340" i="19"/>
  <c r="D340" i="19"/>
  <c r="E339" i="19"/>
  <c r="D339" i="19"/>
  <c r="E338" i="19"/>
  <c r="D338" i="19"/>
  <c r="E337" i="19"/>
  <c r="D337" i="19"/>
  <c r="E336" i="19"/>
  <c r="D336" i="19"/>
  <c r="E335" i="19"/>
  <c r="D335" i="19"/>
  <c r="E334" i="19"/>
  <c r="D334" i="19"/>
  <c r="E333" i="19"/>
  <c r="D333" i="19"/>
  <c r="E332" i="19"/>
  <c r="D332" i="19"/>
  <c r="E331" i="19"/>
  <c r="D331" i="19"/>
  <c r="E330" i="19"/>
  <c r="D330" i="19"/>
  <c r="E329" i="19"/>
  <c r="D329" i="19"/>
  <c r="E328" i="19"/>
  <c r="D328" i="19"/>
  <c r="E327" i="19"/>
  <c r="D327" i="19"/>
  <c r="E326" i="19"/>
  <c r="D326" i="19"/>
  <c r="E325" i="19"/>
  <c r="D325" i="19"/>
  <c r="E324" i="19"/>
  <c r="D324" i="19"/>
  <c r="E323" i="19"/>
  <c r="D323" i="19"/>
  <c r="E322" i="19"/>
  <c r="D322" i="19"/>
  <c r="E321" i="19"/>
  <c r="D321" i="19"/>
  <c r="E320" i="19"/>
  <c r="D320" i="19"/>
  <c r="E319" i="19"/>
  <c r="D319" i="19"/>
  <c r="E318" i="19"/>
  <c r="D318" i="19"/>
  <c r="E317" i="19"/>
  <c r="D317" i="19"/>
  <c r="E316" i="19"/>
  <c r="D316" i="19"/>
  <c r="E315" i="19"/>
  <c r="D315" i="19"/>
  <c r="E314" i="19"/>
  <c r="D314" i="19"/>
  <c r="E313" i="19"/>
  <c r="D313" i="19"/>
  <c r="E312" i="19"/>
  <c r="D312" i="19"/>
  <c r="E311" i="19"/>
  <c r="D311" i="19"/>
  <c r="E310" i="19"/>
  <c r="D310" i="19"/>
  <c r="E309" i="19"/>
  <c r="D309" i="19"/>
  <c r="E308" i="19"/>
  <c r="D308" i="19"/>
  <c r="E307" i="19"/>
  <c r="D307" i="19"/>
  <c r="E306" i="19"/>
  <c r="D306" i="19"/>
  <c r="E305" i="19"/>
  <c r="D305" i="19"/>
  <c r="E304" i="19"/>
  <c r="D304" i="19"/>
  <c r="E303" i="19"/>
  <c r="D303" i="19"/>
  <c r="E302" i="19"/>
  <c r="D302" i="19"/>
  <c r="E301" i="19"/>
  <c r="D301" i="19"/>
  <c r="E300" i="19"/>
  <c r="D300" i="19"/>
  <c r="E299" i="19"/>
  <c r="D299" i="19"/>
  <c r="E298" i="19"/>
  <c r="D298" i="19"/>
  <c r="E295" i="19"/>
  <c r="D295" i="19"/>
  <c r="E294" i="19"/>
  <c r="D294" i="19"/>
  <c r="E293" i="19"/>
  <c r="D293" i="19"/>
  <c r="E292" i="19"/>
  <c r="D292" i="19"/>
  <c r="E291" i="19"/>
  <c r="D291" i="19"/>
  <c r="E290" i="19"/>
  <c r="D290" i="19"/>
  <c r="E289" i="19"/>
  <c r="D289" i="19"/>
  <c r="E288" i="19"/>
  <c r="D288" i="19"/>
  <c r="E287" i="19"/>
  <c r="D287" i="19"/>
  <c r="E286" i="19"/>
  <c r="D286" i="19"/>
  <c r="E285" i="19"/>
  <c r="D285" i="19"/>
  <c r="E284" i="19"/>
  <c r="D284" i="19"/>
  <c r="E283" i="19"/>
  <c r="D283" i="19"/>
  <c r="E282" i="19"/>
  <c r="D282" i="19"/>
  <c r="E281" i="19"/>
  <c r="D281" i="19"/>
  <c r="E280" i="19"/>
  <c r="D280" i="19"/>
  <c r="E279" i="19"/>
  <c r="D279" i="19"/>
  <c r="E278" i="19"/>
  <c r="D278" i="19"/>
  <c r="E277" i="19"/>
  <c r="D277" i="19"/>
  <c r="E276" i="19"/>
  <c r="D276" i="19"/>
  <c r="E275" i="19"/>
  <c r="D275" i="19"/>
  <c r="E274" i="19"/>
  <c r="D274" i="19"/>
  <c r="E273" i="19"/>
  <c r="D273" i="19"/>
  <c r="E272" i="19"/>
  <c r="D272" i="19"/>
  <c r="E271" i="19"/>
  <c r="D271" i="19"/>
  <c r="E270" i="19"/>
  <c r="D270" i="19"/>
  <c r="E269" i="19"/>
  <c r="D269" i="19"/>
  <c r="E268" i="19"/>
  <c r="D268" i="19"/>
  <c r="E267" i="19"/>
  <c r="D267" i="19"/>
  <c r="E266" i="19"/>
  <c r="D266" i="19"/>
  <c r="E265" i="19"/>
  <c r="D265" i="19"/>
  <c r="E264" i="19"/>
  <c r="D264" i="19"/>
  <c r="E263" i="19"/>
  <c r="D263" i="19"/>
  <c r="E262" i="19"/>
  <c r="D262" i="19"/>
  <c r="E261" i="19"/>
  <c r="D261" i="19"/>
  <c r="E260" i="19"/>
  <c r="D260" i="19"/>
  <c r="E259" i="19"/>
  <c r="D259" i="19"/>
  <c r="E258" i="19"/>
  <c r="D258" i="19"/>
  <c r="E257" i="19"/>
  <c r="D257" i="19"/>
  <c r="E256" i="19"/>
  <c r="D256" i="19"/>
  <c r="E255" i="19"/>
  <c r="D255" i="19"/>
  <c r="E254" i="19"/>
  <c r="D254" i="19"/>
  <c r="E253" i="19"/>
  <c r="D253" i="19"/>
  <c r="E252" i="19"/>
  <c r="D252" i="19"/>
  <c r="E251" i="19"/>
  <c r="D251" i="19"/>
  <c r="E250" i="19"/>
  <c r="D250" i="19"/>
  <c r="E249" i="19"/>
  <c r="D249" i="19"/>
  <c r="E248" i="19"/>
  <c r="D248" i="19"/>
  <c r="E247" i="19"/>
  <c r="D247" i="19"/>
  <c r="E246" i="19"/>
  <c r="D246" i="19"/>
  <c r="E245" i="19"/>
  <c r="D245" i="19"/>
  <c r="E244" i="19"/>
  <c r="D244" i="19"/>
  <c r="E243" i="19"/>
  <c r="D243" i="19"/>
  <c r="E242" i="19"/>
  <c r="D242" i="19"/>
  <c r="E241" i="19"/>
  <c r="D241" i="19"/>
  <c r="E240" i="19"/>
  <c r="D240" i="19"/>
  <c r="E239" i="19"/>
  <c r="D239" i="19"/>
  <c r="E238" i="19"/>
  <c r="D238" i="19"/>
  <c r="E237" i="19"/>
  <c r="D237" i="19"/>
  <c r="E236" i="19"/>
  <c r="D236" i="19"/>
  <c r="E235" i="19"/>
  <c r="D235" i="19"/>
  <c r="E234" i="19"/>
  <c r="D234" i="19"/>
  <c r="E233" i="19"/>
  <c r="D233" i="19"/>
  <c r="E232" i="19"/>
  <c r="D232" i="19"/>
  <c r="E231" i="19"/>
  <c r="D231" i="19"/>
  <c r="E230" i="19"/>
  <c r="D230" i="19"/>
  <c r="E229" i="19"/>
  <c r="D229" i="19"/>
  <c r="E228" i="19"/>
  <c r="D228" i="19"/>
  <c r="E227" i="19"/>
  <c r="D227" i="19"/>
  <c r="E226" i="19"/>
  <c r="D226" i="19"/>
  <c r="E225" i="19"/>
  <c r="D225" i="19"/>
  <c r="E224" i="19"/>
  <c r="D224" i="19"/>
  <c r="E223" i="19"/>
  <c r="D223" i="19"/>
  <c r="E222" i="19"/>
  <c r="D222" i="19"/>
  <c r="E221" i="19"/>
  <c r="D221" i="19"/>
  <c r="E220" i="19"/>
  <c r="D220" i="19"/>
  <c r="E219" i="19"/>
  <c r="D219" i="19"/>
  <c r="E218" i="19"/>
  <c r="D218" i="19"/>
  <c r="E217" i="19"/>
  <c r="D217" i="19"/>
  <c r="E216" i="19"/>
  <c r="D216" i="19"/>
  <c r="E215" i="19"/>
  <c r="D215" i="19"/>
  <c r="E214" i="19"/>
  <c r="D214" i="19"/>
  <c r="E213" i="19"/>
  <c r="D213" i="19"/>
  <c r="E212" i="19"/>
  <c r="D212" i="19"/>
  <c r="E211" i="19"/>
  <c r="D211" i="19"/>
  <c r="E210" i="19"/>
  <c r="D210" i="19"/>
  <c r="E209" i="19"/>
  <c r="D209" i="19"/>
  <c r="E208" i="19"/>
  <c r="D208" i="19"/>
  <c r="E207" i="19"/>
  <c r="D207" i="19"/>
  <c r="E206" i="19"/>
  <c r="D206" i="19"/>
  <c r="E205" i="19"/>
  <c r="D205" i="19"/>
  <c r="E204" i="19"/>
  <c r="D204" i="19"/>
  <c r="E203" i="19"/>
  <c r="D203" i="19"/>
  <c r="E202" i="19"/>
  <c r="D202" i="19"/>
  <c r="E201" i="19"/>
  <c r="D201" i="19"/>
  <c r="E200" i="19"/>
  <c r="D200" i="19"/>
  <c r="E199" i="19"/>
  <c r="D199" i="19"/>
  <c r="E198" i="19"/>
  <c r="D198" i="19"/>
  <c r="E197" i="19"/>
  <c r="D197" i="19"/>
  <c r="E196" i="19"/>
  <c r="D196" i="19"/>
  <c r="E195" i="19"/>
  <c r="D195" i="19"/>
  <c r="E194" i="19"/>
  <c r="D194" i="19"/>
  <c r="E193" i="19"/>
  <c r="D193" i="19"/>
  <c r="E192" i="19"/>
  <c r="D192" i="19"/>
  <c r="E191" i="19"/>
  <c r="D191" i="19"/>
  <c r="E190" i="19"/>
  <c r="D190" i="19"/>
  <c r="E189" i="19"/>
  <c r="D189" i="19"/>
  <c r="E188" i="19"/>
  <c r="D188" i="19"/>
  <c r="E185" i="19"/>
  <c r="D185" i="19"/>
  <c r="E184" i="19"/>
  <c r="D184" i="19"/>
  <c r="E183" i="19"/>
  <c r="D183" i="19"/>
  <c r="E182" i="19"/>
  <c r="D182" i="19"/>
  <c r="E181" i="19"/>
  <c r="D181" i="19"/>
  <c r="E180" i="19"/>
  <c r="D180" i="19"/>
  <c r="E179" i="19"/>
  <c r="D179" i="19"/>
  <c r="E178" i="19"/>
  <c r="D178" i="19"/>
  <c r="E177" i="19"/>
  <c r="D177" i="19"/>
  <c r="E176" i="19"/>
  <c r="D176" i="19"/>
  <c r="E175" i="19"/>
  <c r="D175" i="19"/>
  <c r="E174" i="19"/>
  <c r="D174" i="19"/>
  <c r="E173" i="19"/>
  <c r="D173" i="19"/>
  <c r="E172" i="19"/>
  <c r="D172" i="19"/>
  <c r="E171" i="19"/>
  <c r="D171" i="19"/>
  <c r="E170" i="19"/>
  <c r="D170" i="19"/>
  <c r="E169" i="19"/>
  <c r="D169" i="19"/>
  <c r="E168" i="19"/>
  <c r="D168" i="19"/>
  <c r="E167" i="19"/>
  <c r="D167" i="19"/>
  <c r="E166" i="19"/>
  <c r="D166" i="19"/>
  <c r="E165" i="19"/>
  <c r="D165" i="19"/>
  <c r="E164" i="19"/>
  <c r="D164" i="19"/>
  <c r="E163" i="19"/>
  <c r="D163" i="19"/>
  <c r="E162" i="19"/>
  <c r="D162" i="19"/>
  <c r="E161" i="19"/>
  <c r="D161" i="19"/>
  <c r="E160" i="19"/>
  <c r="D160" i="19"/>
  <c r="E159" i="19"/>
  <c r="D159" i="19"/>
  <c r="E158" i="19"/>
  <c r="D158" i="19"/>
  <c r="D153" i="19"/>
  <c r="E152" i="19"/>
  <c r="D152" i="19"/>
  <c r="E151" i="19"/>
  <c r="D151" i="19"/>
  <c r="E150" i="19"/>
  <c r="D150" i="19"/>
  <c r="E149" i="19"/>
  <c r="D149" i="19"/>
  <c r="E148" i="19"/>
  <c r="D148" i="19"/>
  <c r="E147" i="19"/>
  <c r="D147" i="19"/>
  <c r="E146" i="19"/>
  <c r="D146" i="19"/>
  <c r="E145" i="19"/>
  <c r="D145" i="19"/>
  <c r="E144" i="19"/>
  <c r="D144" i="19"/>
  <c r="E143" i="19"/>
  <c r="D143" i="19"/>
  <c r="E142" i="19"/>
  <c r="D142" i="19"/>
  <c r="E141" i="19"/>
  <c r="D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D133" i="19"/>
  <c r="E132" i="19"/>
  <c r="D132" i="19"/>
  <c r="E131" i="19"/>
  <c r="D131" i="19"/>
  <c r="E130" i="19"/>
  <c r="D130" i="19"/>
  <c r="E129" i="19"/>
  <c r="D129" i="19"/>
  <c r="E128" i="19"/>
  <c r="D128" i="19"/>
  <c r="E127" i="19"/>
  <c r="D127" i="19"/>
  <c r="E126" i="19"/>
  <c r="D126" i="19"/>
  <c r="E125" i="19"/>
  <c r="D125" i="19"/>
  <c r="E124" i="19"/>
  <c r="D124" i="19"/>
  <c r="E123" i="19"/>
  <c r="D123" i="19"/>
  <c r="E122" i="19"/>
  <c r="D122" i="19"/>
  <c r="E121" i="19"/>
  <c r="D121" i="19"/>
  <c r="E120" i="19"/>
  <c r="D120" i="19"/>
  <c r="E119" i="19"/>
  <c r="D119" i="19"/>
  <c r="E118" i="19"/>
  <c r="D118" i="19"/>
  <c r="E117" i="19"/>
  <c r="D117" i="19"/>
  <c r="E116" i="19"/>
  <c r="D116" i="19"/>
  <c r="E115" i="19"/>
  <c r="D115" i="19"/>
  <c r="E114" i="19"/>
  <c r="D114" i="19"/>
  <c r="E113" i="19"/>
  <c r="D113" i="19"/>
  <c r="E112" i="19"/>
  <c r="D112" i="19"/>
  <c r="E111" i="19"/>
  <c r="D111" i="19"/>
  <c r="E110" i="19"/>
  <c r="D110" i="19"/>
  <c r="E109" i="19"/>
  <c r="D109" i="19"/>
  <c r="E108" i="19"/>
  <c r="D108" i="19"/>
  <c r="E105" i="19"/>
  <c r="D105" i="19"/>
  <c r="E104" i="19"/>
  <c r="D104" i="19"/>
  <c r="E103" i="19"/>
  <c r="D103" i="19"/>
  <c r="E102" i="19"/>
  <c r="D102" i="19"/>
  <c r="E101" i="19"/>
  <c r="D101" i="19"/>
  <c r="E100" i="19"/>
  <c r="D100" i="19"/>
  <c r="E99" i="19"/>
  <c r="D99" i="19"/>
  <c r="E98" i="19"/>
  <c r="D98" i="19"/>
  <c r="E97" i="19"/>
  <c r="D97" i="19"/>
  <c r="E96" i="19"/>
  <c r="D96" i="19"/>
  <c r="E95" i="19"/>
  <c r="D95" i="19"/>
  <c r="E94" i="19"/>
  <c r="D94" i="19"/>
  <c r="E93" i="19"/>
  <c r="D93" i="19"/>
  <c r="E92" i="19"/>
  <c r="D92" i="19"/>
  <c r="E91" i="19"/>
  <c r="D91" i="19"/>
  <c r="E90" i="19"/>
  <c r="D90" i="19"/>
  <c r="E89" i="19"/>
  <c r="D89" i="19"/>
  <c r="E88" i="19"/>
  <c r="D88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81" i="19"/>
  <c r="D81" i="19"/>
  <c r="E80" i="19"/>
  <c r="D80" i="19"/>
  <c r="E79" i="19"/>
  <c r="D79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72" i="19"/>
  <c r="D72" i="19"/>
  <c r="E71" i="19"/>
  <c r="D71" i="19"/>
  <c r="E70" i="19"/>
  <c r="D70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E63" i="19"/>
  <c r="D63" i="19"/>
  <c r="E62" i="19"/>
  <c r="D62" i="19"/>
  <c r="E61" i="19"/>
  <c r="D61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4" i="19"/>
  <c r="D54" i="19"/>
  <c r="E53" i="19"/>
  <c r="D53" i="19"/>
  <c r="E52" i="19"/>
  <c r="D52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E11" i="19"/>
  <c r="D11" i="19"/>
  <c r="E10" i="19"/>
  <c r="D10" i="19"/>
  <c r="E9" i="19"/>
  <c r="D9" i="19"/>
  <c r="E8" i="19"/>
  <c r="D8" i="19"/>
  <c r="E7" i="19"/>
  <c r="D7" i="19"/>
  <c r="E6" i="19"/>
  <c r="D6" i="19"/>
  <c r="E5" i="19"/>
  <c r="D5" i="19"/>
  <c r="E4" i="19"/>
  <c r="D4" i="19"/>
  <c r="E3" i="19"/>
  <c r="D3" i="19"/>
  <c r="E2" i="19"/>
  <c r="D2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4" i="19"/>
  <c r="H463" i="19"/>
  <c r="H462" i="19"/>
  <c r="H461" i="19"/>
  <c r="H460" i="19"/>
  <c r="H459" i="19"/>
  <c r="H458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H420" i="19"/>
  <c r="H419" i="19"/>
  <c r="H418" i="19"/>
  <c r="H417" i="19"/>
  <c r="H416" i="19"/>
  <c r="H415" i="19"/>
  <c r="H414" i="19"/>
  <c r="H413" i="19"/>
  <c r="H412" i="19"/>
  <c r="H411" i="19"/>
  <c r="H410" i="19"/>
  <c r="H409" i="19"/>
  <c r="H408" i="19"/>
  <c r="H407" i="19"/>
  <c r="H406" i="19"/>
  <c r="H405" i="19"/>
  <c r="H404" i="19"/>
  <c r="H403" i="19"/>
  <c r="H402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1" i="19"/>
  <c r="H380" i="19"/>
  <c r="H379" i="19"/>
  <c r="H378" i="19"/>
  <c r="H383" i="19"/>
  <c r="H382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356" i="19"/>
  <c r="H355" i="19"/>
  <c r="H354" i="19"/>
  <c r="H353" i="19"/>
  <c r="H352" i="19"/>
  <c r="H351" i="19"/>
  <c r="H350" i="19"/>
  <c r="H349" i="19"/>
  <c r="H348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  <c r="E503" i="18"/>
  <c r="D503" i="18"/>
  <c r="E502" i="18"/>
  <c r="D502" i="18"/>
  <c r="E501" i="18"/>
  <c r="D501" i="18"/>
  <c r="E500" i="18"/>
  <c r="D500" i="18"/>
  <c r="E499" i="18"/>
  <c r="D499" i="18"/>
  <c r="E498" i="18"/>
  <c r="D498" i="18"/>
  <c r="E497" i="18"/>
  <c r="D497" i="18"/>
  <c r="E496" i="18"/>
  <c r="D496" i="18"/>
  <c r="E495" i="18"/>
  <c r="D495" i="18"/>
  <c r="E494" i="18"/>
  <c r="D494" i="18"/>
  <c r="E493" i="18"/>
  <c r="D493" i="18"/>
  <c r="E492" i="18"/>
  <c r="D492" i="18"/>
  <c r="E491" i="18"/>
  <c r="D491" i="18"/>
  <c r="E490" i="18"/>
  <c r="D490" i="18"/>
  <c r="E489" i="18"/>
  <c r="D489" i="18"/>
  <c r="E488" i="18"/>
  <c r="D488" i="18"/>
  <c r="E487" i="18"/>
  <c r="D487" i="18"/>
  <c r="E486" i="18"/>
  <c r="D486" i="18"/>
  <c r="E485" i="18"/>
  <c r="D485" i="18"/>
  <c r="E484" i="18"/>
  <c r="D484" i="18"/>
  <c r="E483" i="18"/>
  <c r="D483" i="18"/>
  <c r="E482" i="18"/>
  <c r="D482" i="18"/>
  <c r="E481" i="18"/>
  <c r="D481" i="18"/>
  <c r="E480" i="18"/>
  <c r="D480" i="18"/>
  <c r="E479" i="18"/>
  <c r="D479" i="18"/>
  <c r="E478" i="18"/>
  <c r="D478" i="18"/>
  <c r="E477" i="18"/>
  <c r="D477" i="18"/>
  <c r="E476" i="18"/>
  <c r="D476" i="18"/>
  <c r="E475" i="18"/>
  <c r="D475" i="18"/>
  <c r="E474" i="18"/>
  <c r="D474" i="18"/>
  <c r="E473" i="18"/>
  <c r="D473" i="18"/>
  <c r="E472" i="18"/>
  <c r="D472" i="18"/>
  <c r="E471" i="18"/>
  <c r="D471" i="18"/>
  <c r="E470" i="18"/>
  <c r="D470" i="18"/>
  <c r="E469" i="18"/>
  <c r="D469" i="18"/>
  <c r="E468" i="18"/>
  <c r="D468" i="18"/>
  <c r="E467" i="18"/>
  <c r="D467" i="18"/>
  <c r="E466" i="18"/>
  <c r="D466" i="18"/>
  <c r="E465" i="18"/>
  <c r="D465" i="18"/>
  <c r="E464" i="18"/>
  <c r="D464" i="18"/>
  <c r="E463" i="18"/>
  <c r="D463" i="18"/>
  <c r="E462" i="18"/>
  <c r="D462" i="18"/>
  <c r="E461" i="18"/>
  <c r="D461" i="18"/>
  <c r="E460" i="18"/>
  <c r="D460" i="18"/>
  <c r="E459" i="18"/>
  <c r="D459" i="18"/>
  <c r="E458" i="18"/>
  <c r="D458" i="18"/>
  <c r="E457" i="18"/>
  <c r="D457" i="18"/>
  <c r="E456" i="18"/>
  <c r="D456" i="18"/>
  <c r="E455" i="18"/>
  <c r="D455" i="18"/>
  <c r="E454" i="18"/>
  <c r="D454" i="18"/>
  <c r="E453" i="18"/>
  <c r="D453" i="18"/>
  <c r="E452" i="18"/>
  <c r="D452" i="18"/>
  <c r="E451" i="18"/>
  <c r="D451" i="18"/>
  <c r="E450" i="18"/>
  <c r="D450" i="18"/>
  <c r="E449" i="18"/>
  <c r="D449" i="18"/>
  <c r="E448" i="18"/>
  <c r="D448" i="18"/>
  <c r="E447" i="18"/>
  <c r="D447" i="18"/>
  <c r="E446" i="18"/>
  <c r="D446" i="18"/>
  <c r="E445" i="18"/>
  <c r="D445" i="18"/>
  <c r="E444" i="18"/>
  <c r="D444" i="18"/>
  <c r="E443" i="18"/>
  <c r="D443" i="18"/>
  <c r="E442" i="18"/>
  <c r="D442" i="18"/>
  <c r="E441" i="18"/>
  <c r="D441" i="18"/>
  <c r="E440" i="18"/>
  <c r="D440" i="18"/>
  <c r="E439" i="18"/>
  <c r="D439" i="18"/>
  <c r="E438" i="18"/>
  <c r="D438" i="18"/>
  <c r="E437" i="18"/>
  <c r="D437" i="18"/>
  <c r="E436" i="18"/>
  <c r="D436" i="18"/>
  <c r="E435" i="18"/>
  <c r="D435" i="18"/>
  <c r="E434" i="18"/>
  <c r="D434" i="18"/>
  <c r="E433" i="18"/>
  <c r="D433" i="18"/>
  <c r="E432" i="18"/>
  <c r="D432" i="18"/>
  <c r="E431" i="18"/>
  <c r="D431" i="18"/>
  <c r="E430" i="18"/>
  <c r="D430" i="18"/>
  <c r="E429" i="18"/>
  <c r="D429" i="18"/>
  <c r="E428" i="18"/>
  <c r="D428" i="18"/>
  <c r="E427" i="18"/>
  <c r="D427" i="18"/>
  <c r="E426" i="18"/>
  <c r="D426" i="18"/>
  <c r="E425" i="18"/>
  <c r="D425" i="18"/>
  <c r="E424" i="18"/>
  <c r="D424" i="18"/>
  <c r="E423" i="18"/>
  <c r="D423" i="18"/>
  <c r="E422" i="18"/>
  <c r="D422" i="18"/>
  <c r="E421" i="18"/>
  <c r="D421" i="18"/>
  <c r="E420" i="18"/>
  <c r="D420" i="18"/>
  <c r="E419" i="18"/>
  <c r="D419" i="18"/>
  <c r="E418" i="18"/>
  <c r="D418" i="18"/>
  <c r="E417" i="18"/>
  <c r="D417" i="18"/>
  <c r="E416" i="18"/>
  <c r="D416" i="18"/>
  <c r="E415" i="18"/>
  <c r="D415" i="18"/>
  <c r="E414" i="18"/>
  <c r="D414" i="18"/>
  <c r="E413" i="18"/>
  <c r="D413" i="18"/>
  <c r="E412" i="18"/>
  <c r="D412" i="18"/>
  <c r="E411" i="18"/>
  <c r="D411" i="18"/>
  <c r="E410" i="18"/>
  <c r="D410" i="18"/>
  <c r="E409" i="18"/>
  <c r="D409" i="18"/>
  <c r="E408" i="18"/>
  <c r="D408" i="18"/>
  <c r="E407" i="18"/>
  <c r="D407" i="18"/>
  <c r="E406" i="18"/>
  <c r="D406" i="18"/>
  <c r="E405" i="18"/>
  <c r="D405" i="18"/>
  <c r="E404" i="18"/>
  <c r="D404" i="18"/>
  <c r="E403" i="18"/>
  <c r="D403" i="18"/>
  <c r="E402" i="18"/>
  <c r="D402" i="18"/>
  <c r="E401" i="18"/>
  <c r="D401" i="18"/>
  <c r="E400" i="18"/>
  <c r="D400" i="18"/>
  <c r="E399" i="18"/>
  <c r="D399" i="18"/>
  <c r="E398" i="18"/>
  <c r="D398" i="18"/>
  <c r="E397" i="18"/>
  <c r="D397" i="18"/>
  <c r="E396" i="18"/>
  <c r="D396" i="18"/>
  <c r="E395" i="18"/>
  <c r="D395" i="18"/>
  <c r="E394" i="18"/>
  <c r="D394" i="18"/>
  <c r="E393" i="18"/>
  <c r="D393" i="18"/>
  <c r="E392" i="18"/>
  <c r="D392" i="18"/>
  <c r="E391" i="18"/>
  <c r="D391" i="18"/>
  <c r="E390" i="18"/>
  <c r="D390" i="18"/>
  <c r="E389" i="18"/>
  <c r="D389" i="18"/>
  <c r="E388" i="18"/>
  <c r="D388" i="18"/>
  <c r="E387" i="18"/>
  <c r="D387" i="18"/>
  <c r="E386" i="18"/>
  <c r="D386" i="18"/>
  <c r="E385" i="18"/>
  <c r="D385" i="18"/>
  <c r="E384" i="18"/>
  <c r="D384" i="18"/>
  <c r="E381" i="18"/>
  <c r="D381" i="18"/>
  <c r="E380" i="18"/>
  <c r="D380" i="18"/>
  <c r="E379" i="18"/>
  <c r="D379" i="18"/>
  <c r="E378" i="18"/>
  <c r="D378" i="18"/>
  <c r="E383" i="18"/>
  <c r="D383" i="18"/>
  <c r="E382" i="18"/>
  <c r="D382" i="18"/>
  <c r="E377" i="18"/>
  <c r="D377" i="18"/>
  <c r="E376" i="18"/>
  <c r="D376" i="18"/>
  <c r="E375" i="18"/>
  <c r="D375" i="18"/>
  <c r="E374" i="18"/>
  <c r="D374" i="18"/>
  <c r="E373" i="18"/>
  <c r="D373" i="18"/>
  <c r="E372" i="18"/>
  <c r="D372" i="18"/>
  <c r="E371" i="18"/>
  <c r="D371" i="18"/>
  <c r="E370" i="18"/>
  <c r="D370" i="18"/>
  <c r="E369" i="18"/>
  <c r="D369" i="18"/>
  <c r="E368" i="18"/>
  <c r="D368" i="18"/>
  <c r="E367" i="18"/>
  <c r="D367" i="18"/>
  <c r="E366" i="18"/>
  <c r="D366" i="18"/>
  <c r="E365" i="18"/>
  <c r="D365" i="18"/>
  <c r="E364" i="18"/>
  <c r="D364" i="18"/>
  <c r="E363" i="18"/>
  <c r="D363" i="18"/>
  <c r="E362" i="18"/>
  <c r="D362" i="18"/>
  <c r="E361" i="18"/>
  <c r="D361" i="18"/>
  <c r="E360" i="18"/>
  <c r="D360" i="18"/>
  <c r="E359" i="18"/>
  <c r="D359" i="18"/>
  <c r="E358" i="18"/>
  <c r="D358" i="18"/>
  <c r="E357" i="18"/>
  <c r="D357" i="18"/>
  <c r="E356" i="18"/>
  <c r="D356" i="18"/>
  <c r="E355" i="18"/>
  <c r="D355" i="18"/>
  <c r="E354" i="18"/>
  <c r="D354" i="18"/>
  <c r="E353" i="18"/>
  <c r="D353" i="18"/>
  <c r="E352" i="18"/>
  <c r="D352" i="18"/>
  <c r="E351" i="18"/>
  <c r="D351" i="18"/>
  <c r="E350" i="18"/>
  <c r="D350" i="18"/>
  <c r="E349" i="18"/>
  <c r="D349" i="18"/>
  <c r="E348" i="18"/>
  <c r="D348" i="18"/>
  <c r="E347" i="18"/>
  <c r="D347" i="18"/>
  <c r="E346" i="18"/>
  <c r="D346" i="18"/>
  <c r="E345" i="18"/>
  <c r="D345" i="18"/>
  <c r="E344" i="18"/>
  <c r="D344" i="18"/>
  <c r="E343" i="18"/>
  <c r="D343" i="18"/>
  <c r="E342" i="18"/>
  <c r="D342" i="18"/>
  <c r="E341" i="18"/>
  <c r="D341" i="18"/>
  <c r="E340" i="18"/>
  <c r="D340" i="18"/>
  <c r="E339" i="18"/>
  <c r="D339" i="18"/>
  <c r="E338" i="18"/>
  <c r="D338" i="18"/>
  <c r="E337" i="18"/>
  <c r="D337" i="18"/>
  <c r="E336" i="18"/>
  <c r="D336" i="18"/>
  <c r="E335" i="18"/>
  <c r="D335" i="18"/>
  <c r="E334" i="18"/>
  <c r="D334" i="18"/>
  <c r="E333" i="18"/>
  <c r="D333" i="18"/>
  <c r="E332" i="18"/>
  <c r="D332" i="18"/>
  <c r="E331" i="18"/>
  <c r="D331" i="18"/>
  <c r="E330" i="18"/>
  <c r="D330" i="18"/>
  <c r="E329" i="18"/>
  <c r="D329" i="18"/>
  <c r="E328" i="18"/>
  <c r="D328" i="18"/>
  <c r="E327" i="18"/>
  <c r="D327" i="18"/>
  <c r="E326" i="18"/>
  <c r="D326" i="18"/>
  <c r="E325" i="18"/>
  <c r="D325" i="18"/>
  <c r="E324" i="18"/>
  <c r="D324" i="18"/>
  <c r="E323" i="18"/>
  <c r="D323" i="18"/>
  <c r="E322" i="18"/>
  <c r="D322" i="18"/>
  <c r="E321" i="18"/>
  <c r="D321" i="18"/>
  <c r="E320" i="18"/>
  <c r="D320" i="18"/>
  <c r="E319" i="18"/>
  <c r="D319" i="18"/>
  <c r="E318" i="18"/>
  <c r="D318" i="18"/>
  <c r="E317" i="18"/>
  <c r="D317" i="18"/>
  <c r="E316" i="18"/>
  <c r="D316" i="18"/>
  <c r="E315" i="18"/>
  <c r="D315" i="18"/>
  <c r="E314" i="18"/>
  <c r="D314" i="18"/>
  <c r="E313" i="18"/>
  <c r="D313" i="18"/>
  <c r="E312" i="18"/>
  <c r="D312" i="18"/>
  <c r="E311" i="18"/>
  <c r="D311" i="18"/>
  <c r="E310" i="18"/>
  <c r="D310" i="18"/>
  <c r="E309" i="18"/>
  <c r="D309" i="18"/>
  <c r="E308" i="18"/>
  <c r="D308" i="18"/>
  <c r="E307" i="18"/>
  <c r="D307" i="18"/>
  <c r="E306" i="18"/>
  <c r="D306" i="18"/>
  <c r="E305" i="18"/>
  <c r="D305" i="18"/>
  <c r="E304" i="18"/>
  <c r="D304" i="18"/>
  <c r="E303" i="18"/>
  <c r="D303" i="18"/>
  <c r="E302" i="18"/>
  <c r="D302" i="18"/>
  <c r="E301" i="18"/>
  <c r="D301" i="18"/>
  <c r="E300" i="18"/>
  <c r="D300" i="18"/>
  <c r="E299" i="18"/>
  <c r="D299" i="18"/>
  <c r="E298" i="18"/>
  <c r="D298" i="18"/>
  <c r="E295" i="18"/>
  <c r="D295" i="18"/>
  <c r="E294" i="18"/>
  <c r="D294" i="18"/>
  <c r="E293" i="18"/>
  <c r="D293" i="18"/>
  <c r="E292" i="18"/>
  <c r="D292" i="18"/>
  <c r="E291" i="18"/>
  <c r="D291" i="18"/>
  <c r="E290" i="18"/>
  <c r="D290" i="18"/>
  <c r="E289" i="18"/>
  <c r="D289" i="18"/>
  <c r="E288" i="18"/>
  <c r="D288" i="18"/>
  <c r="E287" i="18"/>
  <c r="D287" i="18"/>
  <c r="E286" i="18"/>
  <c r="D286" i="18"/>
  <c r="E285" i="18"/>
  <c r="D285" i="18"/>
  <c r="E284" i="18"/>
  <c r="D284" i="18"/>
  <c r="E283" i="18"/>
  <c r="D283" i="18"/>
  <c r="E282" i="18"/>
  <c r="D282" i="18"/>
  <c r="E281" i="18"/>
  <c r="D281" i="18"/>
  <c r="E280" i="18"/>
  <c r="D280" i="18"/>
  <c r="E279" i="18"/>
  <c r="D279" i="18"/>
  <c r="E278" i="18"/>
  <c r="D278" i="18"/>
  <c r="E277" i="18"/>
  <c r="D277" i="18"/>
  <c r="E276" i="18"/>
  <c r="D276" i="18"/>
  <c r="E275" i="18"/>
  <c r="D275" i="18"/>
  <c r="E274" i="18"/>
  <c r="D274" i="18"/>
  <c r="E273" i="18"/>
  <c r="D273" i="18"/>
  <c r="E272" i="18"/>
  <c r="D272" i="18"/>
  <c r="E271" i="18"/>
  <c r="D271" i="18"/>
  <c r="E270" i="18"/>
  <c r="D270" i="18"/>
  <c r="E269" i="18"/>
  <c r="D269" i="18"/>
  <c r="E268" i="18"/>
  <c r="D268" i="18"/>
  <c r="E267" i="18"/>
  <c r="D267" i="18"/>
  <c r="E266" i="18"/>
  <c r="D266" i="18"/>
  <c r="E265" i="18"/>
  <c r="D265" i="18"/>
  <c r="E264" i="18"/>
  <c r="D264" i="18"/>
  <c r="E263" i="18"/>
  <c r="D263" i="18"/>
  <c r="E262" i="18"/>
  <c r="D262" i="18"/>
  <c r="E261" i="18"/>
  <c r="D261" i="18"/>
  <c r="E260" i="18"/>
  <c r="D260" i="18"/>
  <c r="E259" i="18"/>
  <c r="D259" i="18"/>
  <c r="E258" i="18"/>
  <c r="D258" i="18"/>
  <c r="E257" i="18"/>
  <c r="D257" i="18"/>
  <c r="E256" i="18"/>
  <c r="D256" i="18"/>
  <c r="E255" i="18"/>
  <c r="D255" i="18"/>
  <c r="E254" i="18"/>
  <c r="D254" i="18"/>
  <c r="E253" i="18"/>
  <c r="D253" i="18"/>
  <c r="E252" i="18"/>
  <c r="D252" i="18"/>
  <c r="E251" i="18"/>
  <c r="D251" i="18"/>
  <c r="E250" i="18"/>
  <c r="D250" i="18"/>
  <c r="E249" i="18"/>
  <c r="D249" i="18"/>
  <c r="E248" i="18"/>
  <c r="D248" i="18"/>
  <c r="E247" i="18"/>
  <c r="D247" i="18"/>
  <c r="E246" i="18"/>
  <c r="D246" i="18"/>
  <c r="E245" i="18"/>
  <c r="D245" i="18"/>
  <c r="E244" i="18"/>
  <c r="D244" i="18"/>
  <c r="E243" i="18"/>
  <c r="D243" i="18"/>
  <c r="E242" i="18"/>
  <c r="D242" i="18"/>
  <c r="E241" i="18"/>
  <c r="D241" i="18"/>
  <c r="E240" i="18"/>
  <c r="D240" i="18"/>
  <c r="E239" i="18"/>
  <c r="D239" i="18"/>
  <c r="E238" i="18"/>
  <c r="D238" i="18"/>
  <c r="E237" i="18"/>
  <c r="D237" i="18"/>
  <c r="E236" i="18"/>
  <c r="D236" i="18"/>
  <c r="E235" i="18"/>
  <c r="D235" i="18"/>
  <c r="E234" i="18"/>
  <c r="D234" i="18"/>
  <c r="E233" i="18"/>
  <c r="D233" i="18"/>
  <c r="E232" i="18"/>
  <c r="D232" i="18"/>
  <c r="E231" i="18"/>
  <c r="D231" i="18"/>
  <c r="E230" i="18"/>
  <c r="D230" i="18"/>
  <c r="E229" i="18"/>
  <c r="D229" i="18"/>
  <c r="E228" i="18"/>
  <c r="D228" i="18"/>
  <c r="E227" i="18"/>
  <c r="D227" i="18"/>
  <c r="E226" i="18"/>
  <c r="D226" i="18"/>
  <c r="E225" i="18"/>
  <c r="D225" i="18"/>
  <c r="E224" i="18"/>
  <c r="D224" i="18"/>
  <c r="E223" i="18"/>
  <c r="D223" i="18"/>
  <c r="E222" i="18"/>
  <c r="D222" i="18"/>
  <c r="E221" i="18"/>
  <c r="D221" i="18"/>
  <c r="E220" i="18"/>
  <c r="D220" i="18"/>
  <c r="E219" i="18"/>
  <c r="D219" i="18"/>
  <c r="E218" i="18"/>
  <c r="D218" i="18"/>
  <c r="E217" i="18"/>
  <c r="D217" i="18"/>
  <c r="E216" i="18"/>
  <c r="D216" i="18"/>
  <c r="E215" i="18"/>
  <c r="D215" i="18"/>
  <c r="E214" i="18"/>
  <c r="D214" i="18"/>
  <c r="E213" i="18"/>
  <c r="D213" i="18"/>
  <c r="E212" i="18"/>
  <c r="D212" i="18"/>
  <c r="E211" i="18"/>
  <c r="D211" i="18"/>
  <c r="E210" i="18"/>
  <c r="D210" i="18"/>
  <c r="E209" i="18"/>
  <c r="D209" i="18"/>
  <c r="E208" i="18"/>
  <c r="D208" i="18"/>
  <c r="E207" i="18"/>
  <c r="D207" i="18"/>
  <c r="E206" i="18"/>
  <c r="D206" i="18"/>
  <c r="E205" i="18"/>
  <c r="D205" i="18"/>
  <c r="E204" i="18"/>
  <c r="D204" i="18"/>
  <c r="E203" i="18"/>
  <c r="D203" i="18"/>
  <c r="E202" i="18"/>
  <c r="D202" i="18"/>
  <c r="E201" i="18"/>
  <c r="D201" i="18"/>
  <c r="E200" i="18"/>
  <c r="D200" i="18"/>
  <c r="E199" i="18"/>
  <c r="D199" i="18"/>
  <c r="E198" i="18"/>
  <c r="D198" i="18"/>
  <c r="E197" i="18"/>
  <c r="D197" i="18"/>
  <c r="E196" i="18"/>
  <c r="D196" i="18"/>
  <c r="E195" i="18"/>
  <c r="D195" i="18"/>
  <c r="E194" i="18"/>
  <c r="D194" i="18"/>
  <c r="E193" i="18"/>
  <c r="D193" i="18"/>
  <c r="E192" i="18"/>
  <c r="D192" i="18"/>
  <c r="E191" i="18"/>
  <c r="D191" i="18"/>
  <c r="E190" i="18"/>
  <c r="D190" i="18"/>
  <c r="E189" i="18"/>
  <c r="D189" i="18"/>
  <c r="E188" i="18"/>
  <c r="D188" i="18"/>
  <c r="E185" i="18"/>
  <c r="D185" i="18"/>
  <c r="E184" i="18"/>
  <c r="D184" i="18"/>
  <c r="E183" i="18"/>
  <c r="D183" i="18"/>
  <c r="E182" i="18"/>
  <c r="D182" i="18"/>
  <c r="E181" i="18"/>
  <c r="D181" i="18"/>
  <c r="E180" i="18"/>
  <c r="D180" i="18"/>
  <c r="E179" i="18"/>
  <c r="D179" i="18"/>
  <c r="E178" i="18"/>
  <c r="D178" i="18"/>
  <c r="E177" i="18"/>
  <c r="D177" i="18"/>
  <c r="E176" i="18"/>
  <c r="D176" i="18"/>
  <c r="E175" i="18"/>
  <c r="D175" i="18"/>
  <c r="E174" i="18"/>
  <c r="D174" i="18"/>
  <c r="E173" i="18"/>
  <c r="D173" i="18"/>
  <c r="E172" i="18"/>
  <c r="D172" i="18"/>
  <c r="E171" i="18"/>
  <c r="D171" i="18"/>
  <c r="E170" i="18"/>
  <c r="D170" i="18"/>
  <c r="E169" i="18"/>
  <c r="D169" i="18"/>
  <c r="E168" i="18"/>
  <c r="D168" i="18"/>
  <c r="E167" i="18"/>
  <c r="D167" i="18"/>
  <c r="E166" i="18"/>
  <c r="D166" i="18"/>
  <c r="E165" i="18"/>
  <c r="D165" i="18"/>
  <c r="E164" i="18"/>
  <c r="D164" i="18"/>
  <c r="E163" i="18"/>
  <c r="D163" i="18"/>
  <c r="E162" i="18"/>
  <c r="D162" i="18"/>
  <c r="E161" i="18"/>
  <c r="D161" i="18"/>
  <c r="E160" i="18"/>
  <c r="D160" i="18"/>
  <c r="E159" i="18"/>
  <c r="D159" i="18"/>
  <c r="E158" i="18"/>
  <c r="D158" i="18"/>
  <c r="E153" i="18"/>
  <c r="D153" i="18"/>
  <c r="E152" i="18"/>
  <c r="D152" i="18"/>
  <c r="E151" i="18"/>
  <c r="D151" i="18"/>
  <c r="E150" i="18"/>
  <c r="D150" i="18"/>
  <c r="E149" i="18"/>
  <c r="D149" i="18"/>
  <c r="E148" i="18"/>
  <c r="D148" i="18"/>
  <c r="E147" i="18"/>
  <c r="D147" i="18"/>
  <c r="E146" i="18"/>
  <c r="D146" i="18"/>
  <c r="E145" i="18"/>
  <c r="D145" i="18"/>
  <c r="E144" i="18"/>
  <c r="D144" i="18"/>
  <c r="E143" i="18"/>
  <c r="D143" i="18"/>
  <c r="E142" i="18"/>
  <c r="D142" i="18"/>
  <c r="E141" i="18"/>
  <c r="D141" i="18"/>
  <c r="E140" i="18"/>
  <c r="D140" i="18"/>
  <c r="E139" i="18"/>
  <c r="D139" i="18"/>
  <c r="E138" i="18"/>
  <c r="D138" i="18"/>
  <c r="E137" i="18"/>
  <c r="D137" i="18"/>
  <c r="E136" i="18"/>
  <c r="D136" i="18"/>
  <c r="E135" i="18"/>
  <c r="D135" i="18"/>
  <c r="E134" i="18"/>
  <c r="D134" i="18"/>
  <c r="E133" i="18"/>
  <c r="D133" i="18"/>
  <c r="E132" i="18"/>
  <c r="D132" i="18"/>
  <c r="E131" i="18"/>
  <c r="D131" i="18"/>
  <c r="E130" i="18"/>
  <c r="D130" i="18"/>
  <c r="E129" i="18"/>
  <c r="D129" i="18"/>
  <c r="E128" i="18"/>
  <c r="D128" i="18"/>
  <c r="E127" i="18"/>
  <c r="D127" i="18"/>
  <c r="E126" i="18"/>
  <c r="D126" i="18"/>
  <c r="E125" i="18"/>
  <c r="D125" i="18"/>
  <c r="E124" i="18"/>
  <c r="D124" i="18"/>
  <c r="E123" i="18"/>
  <c r="D123" i="18"/>
  <c r="E122" i="18"/>
  <c r="D122" i="18"/>
  <c r="E121" i="18"/>
  <c r="D121" i="18"/>
  <c r="E120" i="18"/>
  <c r="D120" i="18"/>
  <c r="E119" i="18"/>
  <c r="D119" i="18"/>
  <c r="E118" i="18"/>
  <c r="D118" i="18"/>
  <c r="E117" i="18"/>
  <c r="D117" i="18"/>
  <c r="E116" i="18"/>
  <c r="D116" i="18"/>
  <c r="E115" i="18"/>
  <c r="D115" i="18"/>
  <c r="E114" i="18"/>
  <c r="D114" i="18"/>
  <c r="E113" i="18"/>
  <c r="D113" i="18"/>
  <c r="E112" i="18"/>
  <c r="D112" i="18"/>
  <c r="E111" i="18"/>
  <c r="D111" i="18"/>
  <c r="E110" i="18"/>
  <c r="D110" i="18"/>
  <c r="E109" i="18"/>
  <c r="D109" i="18"/>
  <c r="E108" i="18"/>
  <c r="D108" i="18"/>
  <c r="E105" i="18"/>
  <c r="D105" i="18"/>
  <c r="E104" i="18"/>
  <c r="D104" i="18"/>
  <c r="E103" i="18"/>
  <c r="D103" i="18"/>
  <c r="E102" i="18"/>
  <c r="D102" i="18"/>
  <c r="E101" i="18"/>
  <c r="D101" i="18"/>
  <c r="E100" i="18"/>
  <c r="D100" i="18"/>
  <c r="E99" i="18"/>
  <c r="D99" i="18"/>
  <c r="E98" i="18"/>
  <c r="D98" i="18"/>
  <c r="E97" i="18"/>
  <c r="D97" i="18"/>
  <c r="E96" i="18"/>
  <c r="D96" i="18"/>
  <c r="E95" i="18"/>
  <c r="D95" i="18"/>
  <c r="E94" i="18"/>
  <c r="D94" i="18"/>
  <c r="E93" i="18"/>
  <c r="D93" i="18"/>
  <c r="E92" i="18"/>
  <c r="D92" i="18"/>
  <c r="E91" i="18"/>
  <c r="D91" i="18"/>
  <c r="E90" i="18"/>
  <c r="D90" i="18"/>
  <c r="E89" i="18"/>
  <c r="D89" i="18"/>
  <c r="E88" i="18"/>
  <c r="D88" i="18"/>
  <c r="E87" i="18"/>
  <c r="D87" i="18"/>
  <c r="E86" i="18"/>
  <c r="D86" i="18"/>
  <c r="E85" i="18"/>
  <c r="D85" i="18"/>
  <c r="E84" i="18"/>
  <c r="D84" i="18"/>
  <c r="E83" i="18"/>
  <c r="D83" i="18"/>
  <c r="E82" i="18"/>
  <c r="D82" i="18"/>
  <c r="E81" i="18"/>
  <c r="D81" i="18"/>
  <c r="E80" i="18"/>
  <c r="D80" i="18"/>
  <c r="E79" i="18"/>
  <c r="D79" i="18"/>
  <c r="E78" i="18"/>
  <c r="D78" i="18"/>
  <c r="E77" i="18"/>
  <c r="D77" i="18"/>
  <c r="E76" i="18"/>
  <c r="D76" i="18"/>
  <c r="E75" i="18"/>
  <c r="D75" i="18"/>
  <c r="E74" i="18"/>
  <c r="D74" i="18"/>
  <c r="E73" i="18"/>
  <c r="D73" i="18"/>
  <c r="E72" i="18"/>
  <c r="D72" i="18"/>
  <c r="E71" i="18"/>
  <c r="D71" i="18"/>
  <c r="E70" i="18"/>
  <c r="D70" i="18"/>
  <c r="E69" i="18"/>
  <c r="D69" i="18"/>
  <c r="E68" i="18"/>
  <c r="D68" i="18"/>
  <c r="E67" i="18"/>
  <c r="D67" i="18"/>
  <c r="E66" i="18"/>
  <c r="D66" i="18"/>
  <c r="E65" i="18"/>
  <c r="D65" i="18"/>
  <c r="E64" i="18"/>
  <c r="D64" i="18"/>
  <c r="E63" i="18"/>
  <c r="D63" i="18"/>
  <c r="E62" i="18"/>
  <c r="D62" i="18"/>
  <c r="E61" i="18"/>
  <c r="D61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4" i="18"/>
  <c r="D54" i="18"/>
  <c r="E53" i="18"/>
  <c r="D53" i="18"/>
  <c r="E52" i="18"/>
  <c r="D52" i="18"/>
  <c r="E51" i="18"/>
  <c r="D51" i="18"/>
  <c r="E50" i="18"/>
  <c r="D50" i="18"/>
  <c r="E49" i="18"/>
  <c r="D49" i="18"/>
  <c r="E48" i="18"/>
  <c r="D48" i="18"/>
  <c r="E47" i="18"/>
  <c r="D47" i="18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E11" i="18"/>
  <c r="D11" i="18"/>
  <c r="E10" i="18"/>
  <c r="D10" i="18"/>
  <c r="E9" i="18"/>
  <c r="D9" i="18"/>
  <c r="E8" i="18"/>
  <c r="D8" i="18"/>
  <c r="E7" i="18"/>
  <c r="D7" i="18"/>
  <c r="E6" i="18"/>
  <c r="D6" i="18"/>
  <c r="E5" i="18"/>
  <c r="D5" i="18"/>
  <c r="E4" i="18"/>
  <c r="D4" i="18"/>
  <c r="E3" i="18"/>
  <c r="D3" i="18"/>
  <c r="E2" i="18"/>
  <c r="D2" i="18"/>
  <c r="H503" i="18"/>
  <c r="H502" i="18"/>
  <c r="H501" i="18"/>
  <c r="H500" i="18"/>
  <c r="H499" i="18"/>
  <c r="H498" i="18"/>
  <c r="H497" i="18"/>
  <c r="H496" i="18"/>
  <c r="H495" i="18"/>
  <c r="H494" i="18"/>
  <c r="H493" i="18"/>
  <c r="H492" i="18"/>
  <c r="H491" i="18"/>
  <c r="H490" i="18"/>
  <c r="H489" i="18"/>
  <c r="H488" i="18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1" i="18"/>
  <c r="H380" i="18"/>
  <c r="H379" i="18"/>
  <c r="H378" i="18"/>
  <c r="H383" i="18"/>
  <c r="H382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E143" i="17"/>
  <c r="D143" i="17"/>
  <c r="E131" i="17"/>
  <c r="D131" i="17"/>
  <c r="E123" i="17"/>
  <c r="D123" i="17"/>
  <c r="E119" i="17"/>
  <c r="D119" i="17"/>
  <c r="E111" i="17"/>
  <c r="D111" i="17"/>
  <c r="E107" i="17"/>
  <c r="D107" i="17"/>
  <c r="E95" i="17"/>
  <c r="D95" i="17"/>
  <c r="E91" i="17"/>
  <c r="D91" i="17"/>
  <c r="E83" i="17"/>
  <c r="D83" i="17"/>
  <c r="E79" i="17"/>
  <c r="D79" i="17"/>
  <c r="E71" i="17"/>
  <c r="D71" i="17"/>
  <c r="E63" i="17"/>
  <c r="D63" i="17"/>
  <c r="E55" i="17"/>
  <c r="D55" i="17"/>
  <c r="E47" i="17"/>
  <c r="D47" i="17"/>
  <c r="E27" i="17"/>
  <c r="D27" i="17"/>
  <c r="E19" i="17"/>
  <c r="D19" i="17"/>
  <c r="E11" i="17"/>
  <c r="D11" i="17"/>
  <c r="E3" i="17"/>
  <c r="D3" i="17"/>
  <c r="E502" i="17"/>
  <c r="D502" i="17"/>
  <c r="E496" i="17"/>
  <c r="D496" i="17"/>
  <c r="E488" i="17"/>
  <c r="D488" i="17"/>
  <c r="E484" i="17"/>
  <c r="D484" i="17"/>
  <c r="E478" i="17"/>
  <c r="D478" i="17"/>
  <c r="E472" i="17"/>
  <c r="D472" i="17"/>
  <c r="E466" i="17"/>
  <c r="D466" i="17"/>
  <c r="E458" i="17"/>
  <c r="D458" i="17"/>
  <c r="E446" i="17"/>
  <c r="D446" i="17"/>
  <c r="E438" i="17"/>
  <c r="D438" i="17"/>
  <c r="E424" i="17"/>
  <c r="D424" i="17"/>
  <c r="E416" i="17"/>
  <c r="D416" i="17"/>
  <c r="E408" i="17"/>
  <c r="D408" i="17"/>
  <c r="E384" i="17"/>
  <c r="D384" i="17"/>
  <c r="E382" i="17"/>
  <c r="D382" i="17"/>
  <c r="E376" i="17"/>
  <c r="D376" i="17"/>
  <c r="E368" i="17"/>
  <c r="D368" i="17"/>
  <c r="E362" i="17"/>
  <c r="D362" i="17"/>
  <c r="E354" i="17"/>
  <c r="D354" i="17"/>
  <c r="E346" i="17"/>
  <c r="D346" i="17"/>
  <c r="E314" i="17"/>
  <c r="D314" i="17"/>
  <c r="E306" i="17"/>
  <c r="D306" i="17"/>
  <c r="E298" i="17"/>
  <c r="D298" i="17"/>
  <c r="E290" i="17"/>
  <c r="D290" i="17"/>
  <c r="E282" i="17"/>
  <c r="D282" i="17"/>
  <c r="E274" i="17"/>
  <c r="D274" i="17"/>
  <c r="E266" i="17"/>
  <c r="D266" i="17"/>
  <c r="E258" i="17"/>
  <c r="D258" i="17"/>
  <c r="E250" i="17"/>
  <c r="D250" i="17"/>
  <c r="E234" i="17"/>
  <c r="D234" i="17"/>
  <c r="E226" i="17"/>
  <c r="D226" i="17"/>
  <c r="E218" i="17"/>
  <c r="D218" i="17"/>
  <c r="E210" i="17"/>
  <c r="D210" i="17"/>
  <c r="E204" i="17"/>
  <c r="D204" i="17"/>
  <c r="E196" i="17"/>
  <c r="D196" i="17"/>
  <c r="E188" i="17"/>
  <c r="D188" i="17"/>
  <c r="E180" i="17"/>
  <c r="D180" i="17"/>
  <c r="E172" i="17"/>
  <c r="D172" i="17"/>
  <c r="E164" i="17"/>
  <c r="D164" i="17"/>
  <c r="E156" i="17"/>
  <c r="D156" i="17"/>
  <c r="E152" i="17"/>
  <c r="D152" i="17"/>
  <c r="E144" i="17"/>
  <c r="D144" i="17"/>
  <c r="E140" i="17"/>
  <c r="D140" i="17"/>
  <c r="E128" i="17"/>
  <c r="D128" i="17"/>
  <c r="E124" i="17"/>
  <c r="D124" i="17"/>
  <c r="E122" i="17"/>
  <c r="D122" i="17"/>
  <c r="E118" i="17"/>
  <c r="D118" i="17"/>
  <c r="E110" i="17"/>
  <c r="D110" i="17"/>
  <c r="E86" i="17"/>
  <c r="D86" i="17"/>
  <c r="E78" i="17"/>
  <c r="D78" i="17"/>
  <c r="E68" i="17"/>
  <c r="D68" i="17"/>
  <c r="E60" i="17"/>
  <c r="D60" i="17"/>
  <c r="E54" i="17"/>
  <c r="D54" i="17"/>
  <c r="E46" i="17"/>
  <c r="D46" i="17"/>
  <c r="E44" i="17"/>
  <c r="D44" i="17"/>
  <c r="E36" i="17"/>
  <c r="D36" i="17"/>
  <c r="E30" i="17"/>
  <c r="D30" i="17"/>
  <c r="E20" i="17"/>
  <c r="D20" i="17"/>
  <c r="E14" i="17"/>
  <c r="D14" i="17"/>
  <c r="E10" i="17"/>
  <c r="D10" i="17"/>
  <c r="H143" i="17"/>
  <c r="H131" i="17"/>
  <c r="H123" i="17"/>
  <c r="H119" i="17"/>
  <c r="H111" i="17"/>
  <c r="H107" i="17"/>
  <c r="H95" i="17"/>
  <c r="H91" i="17"/>
  <c r="H83" i="17"/>
  <c r="H79" i="17"/>
  <c r="H71" i="17"/>
  <c r="H63" i="17"/>
  <c r="H55" i="17"/>
  <c r="H47" i="17"/>
  <c r="H27" i="17"/>
  <c r="H19" i="17"/>
  <c r="H11" i="17"/>
  <c r="H3" i="17"/>
  <c r="H502" i="17"/>
  <c r="H496" i="17"/>
  <c r="H488" i="17"/>
  <c r="H484" i="17"/>
  <c r="H478" i="17"/>
  <c r="H472" i="17"/>
  <c r="H466" i="17"/>
  <c r="H458" i="17"/>
  <c r="H446" i="17"/>
  <c r="H438" i="17"/>
  <c r="H424" i="17"/>
  <c r="H416" i="17"/>
  <c r="H408" i="17"/>
  <c r="H384" i="17"/>
  <c r="H382" i="17"/>
  <c r="H376" i="17"/>
  <c r="H368" i="17"/>
  <c r="H362" i="17"/>
  <c r="H354" i="17"/>
  <c r="H346" i="17"/>
  <c r="H314" i="17"/>
  <c r="H306" i="17"/>
  <c r="H298" i="17"/>
  <c r="H290" i="17"/>
  <c r="H282" i="17"/>
  <c r="H274" i="17"/>
  <c r="H266" i="17"/>
  <c r="H258" i="17"/>
  <c r="H250" i="17"/>
  <c r="H234" i="17"/>
  <c r="H226" i="17"/>
  <c r="H218" i="17"/>
  <c r="H210" i="17"/>
  <c r="H204" i="17"/>
  <c r="H196" i="17"/>
  <c r="H188" i="17"/>
  <c r="H180" i="17"/>
  <c r="H172" i="17"/>
  <c r="H164" i="17"/>
  <c r="H156" i="17"/>
  <c r="H152" i="17"/>
  <c r="H144" i="17"/>
  <c r="H140" i="17"/>
  <c r="H128" i="17"/>
  <c r="H124" i="17"/>
  <c r="H122" i="17"/>
  <c r="H118" i="17"/>
  <c r="H110" i="17"/>
  <c r="H86" i="17"/>
  <c r="H78" i="17"/>
  <c r="H68" i="17"/>
  <c r="H60" i="17"/>
  <c r="H54" i="17"/>
  <c r="H46" i="17"/>
  <c r="H44" i="17"/>
  <c r="H36" i="17"/>
  <c r="H30" i="17"/>
  <c r="H20" i="17"/>
  <c r="H14" i="17"/>
  <c r="H10" i="17"/>
  <c r="I5" i="10"/>
  <c r="I3" i="10"/>
  <c r="AQ18" i="1"/>
  <c r="AS18" i="1"/>
  <c r="AU18" i="1"/>
  <c r="AH23" i="1"/>
  <c r="C10" i="10"/>
  <c r="S11" i="10"/>
  <c r="AJ23" i="1"/>
  <c r="E10" i="10"/>
  <c r="T11" i="10"/>
  <c r="AL23" i="1"/>
  <c r="G10" i="10"/>
  <c r="U11" i="10"/>
  <c r="BL163" i="1"/>
  <c r="AS163" i="1"/>
  <c r="BL308" i="1"/>
  <c r="AU308" i="1"/>
  <c r="BL289" i="1"/>
  <c r="AU289" i="1"/>
  <c r="BL155" i="1"/>
  <c r="AQ155" i="1"/>
  <c r="BL68" i="1"/>
  <c r="BL64" i="1"/>
  <c r="AS64" i="1"/>
  <c r="BL39" i="1"/>
  <c r="AQ39" i="1"/>
  <c r="BL88" i="1"/>
  <c r="AS88" i="1"/>
  <c r="AQ88" i="1"/>
  <c r="AU65" i="1"/>
  <c r="AS62" i="1"/>
  <c r="AU60" i="1"/>
  <c r="AQ58" i="1"/>
  <c r="AQ53" i="1"/>
  <c r="AQ69" i="1"/>
  <c r="AS69" i="1"/>
  <c r="AU69" i="1"/>
  <c r="AQ56" i="1"/>
  <c r="AU56" i="1"/>
  <c r="AS56" i="1"/>
  <c r="BL119" i="1"/>
  <c r="AU119" i="1"/>
  <c r="BL283" i="1"/>
  <c r="AU283" i="1"/>
  <c r="BL281" i="1"/>
  <c r="AS281" i="1"/>
  <c r="BL277" i="1"/>
  <c r="AS277" i="1"/>
  <c r="BL264" i="1"/>
  <c r="AS264" i="1"/>
  <c r="C24" i="10"/>
  <c r="AN261" i="1"/>
  <c r="AN107" i="1"/>
  <c r="C14" i="10"/>
  <c r="BL147" i="1"/>
  <c r="AQ147" i="1"/>
  <c r="BL137" i="1"/>
  <c r="BL128" i="1"/>
  <c r="AU128" i="1"/>
  <c r="BL117" i="1"/>
  <c r="AS117" i="1"/>
  <c r="BL112" i="1"/>
  <c r="AS112" i="1"/>
  <c r="BL279" i="1"/>
  <c r="BL270" i="1"/>
  <c r="BL266" i="1"/>
  <c r="AQ266" i="1"/>
  <c r="AS266" i="1"/>
  <c r="AU266" i="1"/>
  <c r="AW266" i="1"/>
  <c r="BL262" i="1"/>
  <c r="AU262" i="1"/>
  <c r="BL284" i="1"/>
  <c r="AQ284" i="1"/>
  <c r="AS284" i="1"/>
  <c r="AU284" i="1"/>
  <c r="AW284" i="1"/>
  <c r="BL282" i="1"/>
  <c r="AQ282" i="1"/>
  <c r="AS282" i="1"/>
  <c r="BL278" i="1"/>
  <c r="AS278" i="1"/>
  <c r="BL271" i="1"/>
  <c r="AS271" i="1"/>
  <c r="BL269" i="1"/>
  <c r="AS269" i="1"/>
  <c r="BL267" i="1"/>
  <c r="AQ267" i="1"/>
  <c r="AS267" i="1"/>
  <c r="AU267" i="1"/>
  <c r="AW267" i="1"/>
  <c r="BL265" i="1"/>
  <c r="BL263" i="1"/>
  <c r="AQ263" i="1"/>
  <c r="BL261" i="1"/>
  <c r="AU261" i="1"/>
  <c r="BL293" i="1"/>
  <c r="AS293" i="1"/>
  <c r="C26" i="10"/>
  <c r="E19" i="10"/>
  <c r="G24" i="10"/>
  <c r="AL25" i="1"/>
  <c r="G81" i="10"/>
  <c r="AU282" i="1"/>
  <c r="AS128" i="1"/>
  <c r="AW69" i="1"/>
  <c r="BL302" i="1"/>
  <c r="AQ302" i="1"/>
  <c r="BL249" i="1"/>
  <c r="AS249" i="1"/>
  <c r="BL242" i="1"/>
  <c r="AU242" i="1"/>
  <c r="BL170" i="1"/>
  <c r="AS170" i="1"/>
  <c r="BL154" i="1"/>
  <c r="AS154" i="1"/>
  <c r="BL67" i="1"/>
  <c r="AS67" i="1"/>
  <c r="AU62" i="1"/>
  <c r="AQ62" i="1"/>
  <c r="AW62" i="1"/>
  <c r="AU58" i="1"/>
  <c r="AS58" i="1"/>
  <c r="AW58" i="1"/>
  <c r="BL54" i="1"/>
  <c r="AU54" i="1"/>
  <c r="C28" i="10"/>
  <c r="C23" i="10"/>
  <c r="AN118" i="1"/>
  <c r="C19" i="10"/>
  <c r="E24" i="10"/>
  <c r="AN153" i="1"/>
  <c r="E14" i="10"/>
  <c r="AW282" i="1"/>
  <c r="AW56" i="1"/>
  <c r="AN62" i="1"/>
  <c r="BL292" i="1"/>
  <c r="AQ292" i="1"/>
  <c r="AN137" i="1"/>
  <c r="AN105" i="1"/>
  <c r="AN90" i="1"/>
  <c r="C17" i="10"/>
  <c r="AN88" i="1"/>
  <c r="K17" i="10"/>
  <c r="BL87" i="1"/>
  <c r="AS87" i="1"/>
  <c r="L17" i="10"/>
  <c r="AN49" i="1"/>
  <c r="AN47" i="1"/>
  <c r="AN45" i="1"/>
  <c r="AN43" i="1"/>
  <c r="AN38" i="1"/>
  <c r="AN40" i="1"/>
  <c r="G26" i="10"/>
  <c r="G25" i="10"/>
  <c r="AN298" i="1"/>
  <c r="K25" i="10"/>
  <c r="L25" i="10"/>
  <c r="BL152" i="1"/>
  <c r="AQ152" i="1"/>
  <c r="BL161" i="1"/>
  <c r="AQ161" i="1"/>
  <c r="AS161" i="1"/>
  <c r="AU161" i="1"/>
  <c r="AW161" i="1"/>
  <c r="G19" i="10"/>
  <c r="G15" i="10"/>
  <c r="G14" i="10"/>
  <c r="G13" i="10"/>
  <c r="BL251" i="1"/>
  <c r="AS251" i="1"/>
  <c r="BL52" i="1"/>
  <c r="AU52" i="1"/>
  <c r="BL36" i="1"/>
  <c r="AS36" i="1"/>
  <c r="BL296" i="1"/>
  <c r="AS296" i="1"/>
  <c r="AN147" i="1"/>
  <c r="AN132" i="1"/>
  <c r="AN129" i="1"/>
  <c r="AN112" i="1"/>
  <c r="BL140" i="1"/>
  <c r="AQ140" i="1"/>
  <c r="BL294" i="1"/>
  <c r="AQ294" i="1"/>
  <c r="AN294" i="1"/>
  <c r="AS294" i="1"/>
  <c r="AN287" i="1"/>
  <c r="AN279" i="1"/>
  <c r="AN271" i="1"/>
  <c r="AN263" i="1"/>
  <c r="AN144" i="1"/>
  <c r="AN133" i="1"/>
  <c r="AN122" i="1"/>
  <c r="AN113" i="1"/>
  <c r="AN110" i="1"/>
  <c r="AN108" i="1"/>
  <c r="AU140" i="1"/>
  <c r="AS52" i="1"/>
  <c r="AE155" i="1"/>
  <c r="AE162" i="1"/>
  <c r="AE154" i="1"/>
  <c r="AE75" i="1"/>
  <c r="AE258" i="1"/>
  <c r="AE97" i="1"/>
  <c r="AE215" i="1"/>
  <c r="AE211" i="1"/>
  <c r="AE207" i="1"/>
  <c r="AE203" i="1"/>
  <c r="AE199" i="1"/>
  <c r="AE195" i="1"/>
  <c r="AE191" i="1"/>
  <c r="AE187" i="1"/>
  <c r="AE183" i="1"/>
  <c r="AE179" i="1"/>
  <c r="AE175" i="1"/>
  <c r="AE304" i="1"/>
  <c r="AE264" i="1"/>
  <c r="AE249" i="1"/>
  <c r="AE231" i="1"/>
  <c r="AE223" i="1"/>
  <c r="AE163" i="1"/>
  <c r="AE45" i="1"/>
  <c r="AQ293" i="1"/>
  <c r="AQ265" i="1"/>
  <c r="AU269" i="1"/>
  <c r="AQ269" i="1"/>
  <c r="AS262" i="1"/>
  <c r="AQ262" i="1"/>
  <c r="AW262" i="1"/>
  <c r="AS270" i="1"/>
  <c r="AU147" i="1"/>
  <c r="AQ283" i="1"/>
  <c r="AS283" i="1"/>
  <c r="AQ68" i="1"/>
  <c r="AS68" i="1"/>
  <c r="AU68" i="1"/>
  <c r="AS308" i="1"/>
  <c r="AQ308" i="1"/>
  <c r="AW308" i="1"/>
  <c r="G21" i="10"/>
  <c r="AS152" i="1"/>
  <c r="AU152" i="1"/>
  <c r="AU292" i="1"/>
  <c r="AQ67" i="1"/>
  <c r="AQ154" i="1"/>
  <c r="AU170" i="1"/>
  <c r="AQ170" i="1"/>
  <c r="AS242" i="1"/>
  <c r="AU249" i="1"/>
  <c r="AS302" i="1"/>
  <c r="AU302" i="1"/>
  <c r="AS263" i="1"/>
  <c r="AU271" i="1"/>
  <c r="AQ271" i="1"/>
  <c r="AW271" i="1"/>
  <c r="AU117" i="1"/>
  <c r="AU39" i="1"/>
  <c r="AU155" i="1"/>
  <c r="AS155" i="1"/>
  <c r="AQ163" i="1"/>
  <c r="AU163" i="1"/>
  <c r="AN29" i="1"/>
  <c r="AN51" i="1"/>
  <c r="AN63" i="1"/>
  <c r="AN101" i="1"/>
  <c r="AU294" i="1"/>
  <c r="AW294" i="1"/>
  <c r="AQ84" i="1"/>
  <c r="AQ289" i="1"/>
  <c r="AQ119" i="1"/>
  <c r="AQ264" i="1"/>
  <c r="AQ121" i="1"/>
  <c r="AU130" i="1"/>
  <c r="AU112" i="1"/>
  <c r="AQ277" i="1"/>
  <c r="AQ278" i="1"/>
  <c r="AU281" i="1"/>
  <c r="AQ304" i="1"/>
  <c r="AS47" i="1"/>
  <c r="AQ31" i="1"/>
  <c r="C25" i="10"/>
  <c r="AN265" i="1"/>
  <c r="AN138" i="1"/>
  <c r="AN111" i="1"/>
  <c r="AN85" i="1"/>
  <c r="AN306" i="1"/>
  <c r="AN302" i="1"/>
  <c r="AN57" i="1"/>
  <c r="K14" i="10"/>
  <c r="L14" i="10"/>
  <c r="AN28" i="1"/>
  <c r="AN102" i="1"/>
  <c r="AN103" i="1"/>
  <c r="AQ103" i="1"/>
  <c r="AW103" i="1"/>
  <c r="AN104" i="1"/>
  <c r="AN115" i="1"/>
  <c r="AQ115" i="1"/>
  <c r="AW115" i="1"/>
  <c r="AN125" i="1"/>
  <c r="AN127" i="1"/>
  <c r="AQ127" i="1"/>
  <c r="AW127" i="1"/>
  <c r="AN134" i="1"/>
  <c r="AQ134" i="1"/>
  <c r="AN143" i="1"/>
  <c r="AQ143" i="1"/>
  <c r="AN148" i="1"/>
  <c r="AU157" i="1"/>
  <c r="AN157" i="1"/>
  <c r="AN162" i="1"/>
  <c r="AQ162" i="1"/>
  <c r="AN291" i="1"/>
  <c r="K24" i="10"/>
  <c r="L24" i="10"/>
  <c r="AQ291" i="1"/>
  <c r="AN321" i="1"/>
  <c r="AE93" i="1"/>
  <c r="AE170" i="1"/>
  <c r="AE148" i="1"/>
  <c r="AE140" i="1"/>
  <c r="AE132" i="1"/>
  <c r="AE124" i="1"/>
  <c r="AE116" i="1"/>
  <c r="AE108" i="1"/>
  <c r="AE50" i="1"/>
  <c r="AE51" i="1"/>
  <c r="AE52" i="1"/>
  <c r="AE53" i="1"/>
  <c r="AE54" i="1"/>
  <c r="AE49" i="1"/>
  <c r="BL99" i="1"/>
  <c r="BL96" i="1"/>
  <c r="BL93" i="1"/>
  <c r="AU93" i="1"/>
  <c r="AN100" i="1"/>
  <c r="AN98" i="1"/>
  <c r="AN96" i="1"/>
  <c r="AN94" i="1"/>
  <c r="AN91" i="1"/>
  <c r="AN92" i="1"/>
  <c r="AN93" i="1"/>
  <c r="AN95" i="1"/>
  <c r="AN97" i="1"/>
  <c r="AN99" i="1"/>
  <c r="K18" i="10"/>
  <c r="L18" i="10"/>
  <c r="BL192" i="1"/>
  <c r="BL188" i="1"/>
  <c r="AU188" i="1"/>
  <c r="BL184" i="1"/>
  <c r="AU184" i="1"/>
  <c r="BL180" i="1"/>
  <c r="BL176" i="1"/>
  <c r="AS236" i="1"/>
  <c r="AQ236" i="1"/>
  <c r="AS227" i="1"/>
  <c r="AQ227" i="1"/>
  <c r="AU227" i="1"/>
  <c r="AW227" i="1"/>
  <c r="AS223" i="1"/>
  <c r="AQ223" i="1"/>
  <c r="AU223" i="1"/>
  <c r="BL310" i="1"/>
  <c r="AU310" i="1"/>
  <c r="AE218" i="1"/>
  <c r="AE214" i="1"/>
  <c r="AE210" i="1"/>
  <c r="AE206" i="1"/>
  <c r="AE202" i="1"/>
  <c r="AE198" i="1"/>
  <c r="AE194" i="1"/>
  <c r="AE190" i="1"/>
  <c r="AE186" i="1"/>
  <c r="AE182" i="1"/>
  <c r="AE178" i="1"/>
  <c r="AE174" i="1"/>
  <c r="AE149" i="1"/>
  <c r="AE141" i="1"/>
  <c r="AE133" i="1"/>
  <c r="AE125" i="1"/>
  <c r="AE117" i="1"/>
  <c r="AE109" i="1"/>
  <c r="K16" i="10"/>
  <c r="L16" i="10"/>
  <c r="C18" i="10"/>
  <c r="BL100" i="1"/>
  <c r="BL97" i="1"/>
  <c r="AU97" i="1"/>
  <c r="BL94" i="1"/>
  <c r="AU94" i="1"/>
  <c r="BL92" i="1"/>
  <c r="BL194" i="1"/>
  <c r="AU194" i="1"/>
  <c r="BL190" i="1"/>
  <c r="BL186" i="1"/>
  <c r="BL182" i="1"/>
  <c r="AU182" i="1"/>
  <c r="BL178" i="1"/>
  <c r="AU178" i="1"/>
  <c r="BL174" i="1"/>
  <c r="AN218" i="1"/>
  <c r="AN216" i="1"/>
  <c r="AN214" i="1"/>
  <c r="AN212" i="1"/>
  <c r="AN210" i="1"/>
  <c r="AN208" i="1"/>
  <c r="AN206" i="1"/>
  <c r="AN204" i="1"/>
  <c r="AN202" i="1"/>
  <c r="AN200" i="1"/>
  <c r="AN198" i="1"/>
  <c r="AN196" i="1"/>
  <c r="AN194" i="1"/>
  <c r="AN192" i="1"/>
  <c r="AN190" i="1"/>
  <c r="AN188" i="1"/>
  <c r="AN186" i="1"/>
  <c r="AN184" i="1"/>
  <c r="AN182" i="1"/>
  <c r="AN180" i="1"/>
  <c r="AN178" i="1"/>
  <c r="AN176" i="1"/>
  <c r="AN174" i="1"/>
  <c r="C21" i="10"/>
  <c r="AS239" i="1"/>
  <c r="AQ239" i="1"/>
  <c r="AW239" i="1"/>
  <c r="AU236" i="1"/>
  <c r="AS229" i="1"/>
  <c r="AQ229" i="1"/>
  <c r="BL315" i="1"/>
  <c r="BL193" i="1"/>
  <c r="AU193" i="1"/>
  <c r="BL191" i="1"/>
  <c r="AU191" i="1"/>
  <c r="BL189" i="1"/>
  <c r="BL187" i="1"/>
  <c r="BL185" i="1"/>
  <c r="AU185" i="1"/>
  <c r="BL183" i="1"/>
  <c r="AU183" i="1"/>
  <c r="BL181" i="1"/>
  <c r="BL179" i="1"/>
  <c r="BL177" i="1"/>
  <c r="AU177" i="1"/>
  <c r="BL175" i="1"/>
  <c r="AU175" i="1"/>
  <c r="BL173" i="1"/>
  <c r="AN217" i="1"/>
  <c r="AN215" i="1"/>
  <c r="AN213" i="1"/>
  <c r="AN211" i="1"/>
  <c r="AN209" i="1"/>
  <c r="AN207" i="1"/>
  <c r="AN205" i="1"/>
  <c r="AN203" i="1"/>
  <c r="AN201" i="1"/>
  <c r="AN199" i="1"/>
  <c r="AN197" i="1"/>
  <c r="AN195" i="1"/>
  <c r="AN193" i="1"/>
  <c r="AN191" i="1"/>
  <c r="AN189" i="1"/>
  <c r="AN187" i="1"/>
  <c r="AN185" i="1"/>
  <c r="AN183" i="1"/>
  <c r="AN181" i="1"/>
  <c r="AN179" i="1"/>
  <c r="AN177" i="1"/>
  <c r="AN175" i="1"/>
  <c r="AN173" i="1"/>
  <c r="BL317" i="1"/>
  <c r="BL313" i="1"/>
  <c r="AU313" i="1"/>
  <c r="BL318" i="1"/>
  <c r="BL316" i="1"/>
  <c r="AU316" i="1"/>
  <c r="BL314" i="1"/>
  <c r="AU314" i="1"/>
  <c r="BL312" i="1"/>
  <c r="AQ314" i="1"/>
  <c r="AS314" i="1"/>
  <c r="AU318" i="1"/>
  <c r="AQ313" i="1"/>
  <c r="AS313" i="1"/>
  <c r="AW313" i="1"/>
  <c r="AU173" i="1"/>
  <c r="AS177" i="1"/>
  <c r="AQ185" i="1"/>
  <c r="AU189" i="1"/>
  <c r="AS193" i="1"/>
  <c r="AU174" i="1"/>
  <c r="AQ182" i="1"/>
  <c r="AS182" i="1"/>
  <c r="AW182" i="1"/>
  <c r="AU190" i="1"/>
  <c r="AQ94" i="1"/>
  <c r="AS94" i="1"/>
  <c r="AU100" i="1"/>
  <c r="AQ310" i="1"/>
  <c r="AS310" i="1"/>
  <c r="AW236" i="1"/>
  <c r="AU176" i="1"/>
  <c r="AQ184" i="1"/>
  <c r="AS184" i="1"/>
  <c r="AW184" i="1"/>
  <c r="AU192" i="1"/>
  <c r="AQ93" i="1"/>
  <c r="AS93" i="1"/>
  <c r="AW93" i="1"/>
  <c r="AU99" i="1"/>
  <c r="AQ47" i="1"/>
  <c r="AU47" i="1"/>
  <c r="AW47" i="1"/>
  <c r="AQ287" i="1"/>
  <c r="AU287" i="1"/>
  <c r="AU108" i="1"/>
  <c r="AW163" i="1"/>
  <c r="AW68" i="1"/>
  <c r="AW283" i="1"/>
  <c r="AU312" i="1"/>
  <c r="AS316" i="1"/>
  <c r="K21" i="10"/>
  <c r="L21" i="10"/>
  <c r="AQ175" i="1"/>
  <c r="AS175" i="1"/>
  <c r="AU179" i="1"/>
  <c r="AQ183" i="1"/>
  <c r="AS183" i="1"/>
  <c r="AU187" i="1"/>
  <c r="AQ191" i="1"/>
  <c r="AS191" i="1"/>
  <c r="AU315" i="1"/>
  <c r="AW229" i="1"/>
  <c r="AQ178" i="1"/>
  <c r="AS178" i="1"/>
  <c r="AU186" i="1"/>
  <c r="AQ194" i="1"/>
  <c r="AS194" i="1"/>
  <c r="AW194" i="1"/>
  <c r="AU92" i="1"/>
  <c r="AQ97" i="1"/>
  <c r="AS97" i="1"/>
  <c r="AU180" i="1"/>
  <c r="AQ188" i="1"/>
  <c r="AS188" i="1"/>
  <c r="AU96" i="1"/>
  <c r="AS31" i="1"/>
  <c r="AU31" i="1"/>
  <c r="AQ126" i="1"/>
  <c r="AU33" i="1"/>
  <c r="AS33" i="1"/>
  <c r="AW155" i="1"/>
  <c r="AW302" i="1"/>
  <c r="AW170" i="1"/>
  <c r="AW152" i="1"/>
  <c r="AW269" i="1"/>
  <c r="AW287" i="1"/>
  <c r="AW188" i="1"/>
  <c r="AW183" i="1"/>
  <c r="AW310" i="1"/>
  <c r="AW314" i="1"/>
  <c r="AE43" i="1"/>
  <c r="AE46" i="1"/>
  <c r="AE85" i="1"/>
  <c r="AE115" i="1"/>
  <c r="AE123" i="1"/>
  <c r="AE131" i="1"/>
  <c r="AE139" i="1"/>
  <c r="AE147" i="1"/>
  <c r="AE171" i="1"/>
  <c r="AE176" i="1"/>
  <c r="AE180" i="1"/>
  <c r="AE184" i="1"/>
  <c r="AE188" i="1"/>
  <c r="AE192" i="1"/>
  <c r="AE196" i="1"/>
  <c r="AE200" i="1"/>
  <c r="AE204" i="1"/>
  <c r="AE208" i="1"/>
  <c r="AE212" i="1"/>
  <c r="AE216" i="1"/>
  <c r="AE42" i="1"/>
  <c r="AE84" i="1"/>
  <c r="AE110" i="1"/>
  <c r="AE114" i="1"/>
  <c r="AE122" i="1"/>
  <c r="AE130" i="1"/>
  <c r="AE138" i="1"/>
  <c r="AE146" i="1"/>
  <c r="AE221" i="1"/>
  <c r="AE99" i="1"/>
  <c r="AE103" i="1"/>
  <c r="AE36" i="1"/>
  <c r="AE47" i="1"/>
  <c r="AE48" i="1"/>
  <c r="AE44" i="1"/>
  <c r="AE165" i="1"/>
  <c r="AE229" i="1"/>
  <c r="AE251" i="1"/>
  <c r="AE266" i="1"/>
  <c r="AE289" i="1"/>
  <c r="AE288" i="1"/>
  <c r="AE310" i="1"/>
  <c r="AE173" i="1"/>
  <c r="AE177" i="1"/>
  <c r="AE181" i="1"/>
  <c r="AE185" i="1"/>
  <c r="AE189" i="1"/>
  <c r="AE193" i="1"/>
  <c r="AE197" i="1"/>
  <c r="AE201" i="1"/>
  <c r="AE205" i="1"/>
  <c r="AE209" i="1"/>
  <c r="AE213" i="1"/>
  <c r="AE217" i="1"/>
  <c r="AE302" i="1"/>
  <c r="AE250" i="1"/>
  <c r="AE71" i="1"/>
  <c r="AE87" i="1"/>
  <c r="AE88" i="1"/>
  <c r="AE86" i="1"/>
  <c r="AE57" i="1"/>
  <c r="AE285" i="1"/>
  <c r="AE273" i="1"/>
  <c r="AE265" i="1"/>
  <c r="AE248" i="1"/>
  <c r="AE247" i="1"/>
  <c r="AE230" i="1"/>
  <c r="AE164" i="1"/>
  <c r="G117" i="18"/>
  <c r="G505" i="19"/>
  <c r="AE323" i="1"/>
  <c r="AE322" i="1"/>
  <c r="G457" i="19"/>
  <c r="AE291" i="1"/>
  <c r="G243" i="18"/>
  <c r="G227" i="18"/>
  <c r="G219" i="18"/>
  <c r="G211" i="18"/>
  <c r="AE81" i="1"/>
  <c r="G91" i="18"/>
  <c r="AE80" i="1"/>
  <c r="AE73" i="1"/>
  <c r="G75" i="18"/>
  <c r="AE72" i="1"/>
  <c r="G55" i="18"/>
  <c r="AE60" i="1"/>
  <c r="AE59" i="1"/>
  <c r="AE56" i="1"/>
  <c r="G18" i="10"/>
  <c r="AN318" i="1"/>
  <c r="AN317" i="1"/>
  <c r="AN316" i="1"/>
  <c r="AN315" i="1"/>
  <c r="AN314" i="1"/>
  <c r="AN313" i="1"/>
  <c r="AN312" i="1"/>
  <c r="AN311" i="1"/>
  <c r="AN310" i="1"/>
  <c r="K27" i="10"/>
  <c r="L27" i="10"/>
  <c r="G65" i="17"/>
  <c r="G17" i="17"/>
  <c r="AE33" i="1"/>
  <c r="AE152" i="1"/>
  <c r="AE153" i="1"/>
  <c r="AE157" i="1"/>
  <c r="AE160" i="1"/>
  <c r="AE161" i="1"/>
  <c r="AE220" i="1"/>
  <c r="AE219" i="1"/>
  <c r="AE35" i="1"/>
  <c r="AE226" i="1"/>
  <c r="AE246" i="1"/>
  <c r="AE261" i="1"/>
  <c r="AE275" i="1"/>
  <c r="AE279" i="1"/>
  <c r="AE294" i="1"/>
  <c r="AE159" i="1"/>
  <c r="AE74" i="1"/>
  <c r="AE158" i="1"/>
  <c r="AE79" i="1"/>
  <c r="AE283" i="1"/>
  <c r="AE255" i="1"/>
  <c r="AE94" i="1"/>
  <c r="AE300" i="1"/>
  <c r="AE270" i="1"/>
  <c r="AE262" i="1"/>
  <c r="AE245" i="1"/>
  <c r="AE238" i="1"/>
  <c r="AE225" i="1"/>
  <c r="AE32" i="1"/>
  <c r="AE150" i="1"/>
  <c r="AE142" i="1"/>
  <c r="AE134" i="1"/>
  <c r="AE126" i="1"/>
  <c r="AE118" i="1"/>
  <c r="AE143" i="1"/>
  <c r="AE135" i="1"/>
  <c r="AE127" i="1"/>
  <c r="AE119" i="1"/>
  <c r="AE111" i="1"/>
  <c r="AE102" i="1"/>
  <c r="AE83" i="1"/>
  <c r="AE82" i="1"/>
  <c r="AE113" i="1"/>
  <c r="AE121" i="1"/>
  <c r="AE129" i="1"/>
  <c r="AE137" i="1"/>
  <c r="AE145" i="1"/>
  <c r="AE112" i="1"/>
  <c r="AE120" i="1"/>
  <c r="AE128" i="1"/>
  <c r="AE136" i="1"/>
  <c r="AE144" i="1"/>
  <c r="AE107" i="1"/>
  <c r="AE106" i="1"/>
  <c r="AE105" i="1"/>
  <c r="AE34" i="1"/>
  <c r="AE254" i="1"/>
  <c r="AE257" i="1"/>
  <c r="AE256" i="1"/>
  <c r="AE298" i="1"/>
  <c r="AE312" i="1"/>
  <c r="AE92" i="1"/>
  <c r="AE91" i="1"/>
  <c r="AE253" i="1"/>
  <c r="AE252" i="1"/>
  <c r="AE58" i="1"/>
  <c r="AE55" i="1"/>
  <c r="AE78" i="1"/>
  <c r="AE296" i="1"/>
  <c r="AE263" i="1"/>
  <c r="AE69" i="1"/>
  <c r="AE320" i="1"/>
  <c r="AE319" i="1"/>
  <c r="AQ312" i="1"/>
  <c r="AS312" i="1"/>
  <c r="AW312" i="1"/>
  <c r="AQ317" i="1"/>
  <c r="AS317" i="1"/>
  <c r="AQ173" i="1"/>
  <c r="AS173" i="1"/>
  <c r="AW173" i="1"/>
  <c r="AQ181" i="1"/>
  <c r="AS181" i="1"/>
  <c r="AQ189" i="1"/>
  <c r="AS189" i="1"/>
  <c r="AW189" i="1"/>
  <c r="AQ186" i="1"/>
  <c r="AS186" i="1"/>
  <c r="AW186" i="1"/>
  <c r="AW223" i="1"/>
  <c r="AQ176" i="1"/>
  <c r="AS176" i="1"/>
  <c r="AQ192" i="1"/>
  <c r="AS192" i="1"/>
  <c r="AQ96" i="1"/>
  <c r="AS96" i="1"/>
  <c r="AQ99" i="1"/>
  <c r="AS99" i="1"/>
  <c r="AQ323" i="1"/>
  <c r="AU323" i="1"/>
  <c r="AS323" i="1"/>
  <c r="AS306" i="1"/>
  <c r="AU306" i="1"/>
  <c r="AQ306" i="1"/>
  <c r="AS304" i="1"/>
  <c r="AU304" i="1"/>
  <c r="AS303" i="1"/>
  <c r="AU303" i="1"/>
  <c r="AQ303" i="1"/>
  <c r="AW303" i="1"/>
  <c r="AQ258" i="1"/>
  <c r="AS258" i="1"/>
  <c r="AU258" i="1"/>
  <c r="AS250" i="1"/>
  <c r="AU250" i="1"/>
  <c r="AQ250" i="1"/>
  <c r="AW250" i="1"/>
  <c r="AQ244" i="1"/>
  <c r="AU244" i="1"/>
  <c r="AS244" i="1"/>
  <c r="AU241" i="1"/>
  <c r="AS241" i="1"/>
  <c r="AQ241" i="1"/>
  <c r="AW241" i="1"/>
  <c r="AS171" i="1"/>
  <c r="AQ171" i="1"/>
  <c r="AU171" i="1"/>
  <c r="AW171" i="1"/>
  <c r="AQ166" i="1"/>
  <c r="AU166" i="1"/>
  <c r="AS166" i="1"/>
  <c r="AQ164" i="1"/>
  <c r="AS164" i="1"/>
  <c r="AU164" i="1"/>
  <c r="AU160" i="1"/>
  <c r="AS160" i="1"/>
  <c r="AQ160" i="1"/>
  <c r="AW160" i="1"/>
  <c r="AQ156" i="1"/>
  <c r="AU156" i="1"/>
  <c r="AS156" i="1"/>
  <c r="AQ153" i="1"/>
  <c r="AS153" i="1"/>
  <c r="AU153" i="1"/>
  <c r="AU84" i="1"/>
  <c r="AS84" i="1"/>
  <c r="AW84" i="1"/>
  <c r="AQ46" i="1"/>
  <c r="AS46" i="1"/>
  <c r="AU46" i="1"/>
  <c r="AQ45" i="1"/>
  <c r="AU45" i="1"/>
  <c r="AS45" i="1"/>
  <c r="AS40" i="1"/>
  <c r="AQ40" i="1"/>
  <c r="AU40" i="1"/>
  <c r="AW40" i="1"/>
  <c r="AS34" i="1"/>
  <c r="AU34" i="1"/>
  <c r="AQ34" i="1"/>
  <c r="AW34" i="1"/>
  <c r="AW33" i="1"/>
  <c r="AE172" i="1"/>
  <c r="AW97" i="1"/>
  <c r="AW178" i="1"/>
  <c r="AW191" i="1"/>
  <c r="AW175" i="1"/>
  <c r="AU317" i="1"/>
  <c r="AQ316" i="1"/>
  <c r="AW316" i="1"/>
  <c r="AW94" i="1"/>
  <c r="AQ193" i="1"/>
  <c r="AW193" i="1"/>
  <c r="AS185" i="1"/>
  <c r="AW185" i="1"/>
  <c r="AU181" i="1"/>
  <c r="AQ177" i="1"/>
  <c r="AW177" i="1"/>
  <c r="AQ318" i="1"/>
  <c r="AS318" i="1"/>
  <c r="AW318" i="1"/>
  <c r="AQ179" i="1"/>
  <c r="AS179" i="1"/>
  <c r="AW179" i="1"/>
  <c r="AQ187" i="1"/>
  <c r="AS187" i="1"/>
  <c r="AW187" i="1"/>
  <c r="AQ315" i="1"/>
  <c r="AS315" i="1"/>
  <c r="AW315" i="1"/>
  <c r="AQ174" i="1"/>
  <c r="AS174" i="1"/>
  <c r="AW174" i="1"/>
  <c r="AQ190" i="1"/>
  <c r="AS190" i="1"/>
  <c r="AW190" i="1"/>
  <c r="AQ92" i="1"/>
  <c r="AS92" i="1"/>
  <c r="AW92" i="1"/>
  <c r="AQ100" i="1"/>
  <c r="AS100" i="1"/>
  <c r="AW100" i="1"/>
  <c r="AQ180" i="1"/>
  <c r="AS180" i="1"/>
  <c r="AW180" i="1"/>
  <c r="AW31" i="1"/>
  <c r="AW304" i="1"/>
  <c r="AU145" i="1"/>
  <c r="AQ145" i="1"/>
  <c r="AS145" i="1"/>
  <c r="AU144" i="1"/>
  <c r="AQ144" i="1"/>
  <c r="AS144" i="1"/>
  <c r="AW144" i="1"/>
  <c r="AQ135" i="1"/>
  <c r="AS135" i="1"/>
  <c r="AU135" i="1"/>
  <c r="AQ132" i="1"/>
  <c r="AS132" i="1"/>
  <c r="AU132" i="1"/>
  <c r="AQ130" i="1"/>
  <c r="AS130" i="1"/>
  <c r="AW130" i="1"/>
  <c r="AS121" i="1"/>
  <c r="AU121" i="1"/>
  <c r="AW121" i="1"/>
  <c r="AU120" i="1"/>
  <c r="AQ120" i="1"/>
  <c r="AS120" i="1"/>
  <c r="AS113" i="1"/>
  <c r="AQ113" i="1"/>
  <c r="AU113" i="1"/>
  <c r="AW113" i="1"/>
  <c r="AS110" i="1"/>
  <c r="AU110" i="1"/>
  <c r="AQ110" i="1"/>
  <c r="AW110" i="1"/>
  <c r="AS108" i="1"/>
  <c r="AQ108" i="1"/>
  <c r="AW108" i="1"/>
  <c r="AS126" i="1"/>
  <c r="AU126" i="1"/>
  <c r="AW126" i="1"/>
  <c r="AU279" i="1"/>
  <c r="AS279" i="1"/>
  <c r="AU137" i="1"/>
  <c r="AS137" i="1"/>
  <c r="BL320" i="1"/>
  <c r="BL305" i="1"/>
  <c r="BL300" i="1"/>
  <c r="BL299" i="1"/>
  <c r="BL298" i="1"/>
  <c r="BL257" i="1"/>
  <c r="BL255" i="1"/>
  <c r="BL254" i="1"/>
  <c r="BL253" i="1"/>
  <c r="BL248" i="1"/>
  <c r="BL246" i="1"/>
  <c r="BL245" i="1"/>
  <c r="BL221" i="1"/>
  <c r="BL169" i="1"/>
  <c r="BL167" i="1"/>
  <c r="BL165" i="1"/>
  <c r="BL159" i="1"/>
  <c r="BL158" i="1"/>
  <c r="BL85" i="1"/>
  <c r="BL83" i="1"/>
  <c r="AS65" i="1"/>
  <c r="AQ65" i="1"/>
  <c r="AW65" i="1"/>
  <c r="BL59" i="1"/>
  <c r="AS57" i="1"/>
  <c r="AU57" i="1"/>
  <c r="BL50" i="1"/>
  <c r="BL48" i="1"/>
  <c r="BL43" i="1"/>
  <c r="BL42" i="1"/>
  <c r="BL41" i="1"/>
  <c r="BL37" i="1"/>
  <c r="BL35" i="1"/>
  <c r="BL32" i="1"/>
  <c r="BL146" i="1"/>
  <c r="BL142" i="1"/>
  <c r="BL141" i="1"/>
  <c r="BL139" i="1"/>
  <c r="BL138" i="1"/>
  <c r="BL136" i="1"/>
  <c r="BL133" i="1"/>
  <c r="BL131" i="1"/>
  <c r="BL129" i="1"/>
  <c r="BL124" i="1"/>
  <c r="BL123" i="1"/>
  <c r="BL122" i="1"/>
  <c r="BL118" i="1"/>
  <c r="BL116" i="1"/>
  <c r="BL114" i="1"/>
  <c r="BL111" i="1"/>
  <c r="BL109" i="1"/>
  <c r="AQ29" i="1"/>
  <c r="AS29" i="1"/>
  <c r="AQ63" i="1"/>
  <c r="AS63" i="1"/>
  <c r="AU143" i="1"/>
  <c r="AS143" i="1"/>
  <c r="AW143" i="1"/>
  <c r="AS148" i="1"/>
  <c r="AU148" i="1"/>
  <c r="AU291" i="1"/>
  <c r="AS291" i="1"/>
  <c r="AW291" i="1"/>
  <c r="AS321" i="1"/>
  <c r="AU321" i="1"/>
  <c r="AQ321" i="1"/>
  <c r="AQ148" i="1"/>
  <c r="AW148" i="1"/>
  <c r="AU87" i="1"/>
  <c r="AU296" i="1"/>
  <c r="AQ36" i="1"/>
  <c r="AU251" i="1"/>
  <c r="AS39" i="1"/>
  <c r="AW39" i="1"/>
  <c r="AQ117" i="1"/>
  <c r="AW117" i="1"/>
  <c r="AU263" i="1"/>
  <c r="AW263" i="1"/>
  <c r="AQ249" i="1"/>
  <c r="AW249" i="1"/>
  <c r="AQ242" i="1"/>
  <c r="AW242" i="1"/>
  <c r="AU154" i="1"/>
  <c r="AW154" i="1"/>
  <c r="AU67" i="1"/>
  <c r="AW67" i="1"/>
  <c r="AS292" i="1"/>
  <c r="AW292" i="1"/>
  <c r="AS147" i="1"/>
  <c r="AW147" i="1"/>
  <c r="AQ137" i="1"/>
  <c r="AW137" i="1"/>
  <c r="AU293" i="1"/>
  <c r="AW293" i="1"/>
  <c r="AJ25" i="1"/>
  <c r="E81" i="10"/>
  <c r="AQ54" i="1"/>
  <c r="AS140" i="1"/>
  <c r="AW140" i="1"/>
  <c r="AQ296" i="1"/>
  <c r="AU36" i="1"/>
  <c r="AQ52" i="1"/>
  <c r="AW52" i="1"/>
  <c r="AQ251" i="1"/>
  <c r="AW251" i="1"/>
  <c r="AQ87" i="1"/>
  <c r="AW87" i="1"/>
  <c r="AQ64" i="1"/>
  <c r="AS119" i="1"/>
  <c r="AW119" i="1"/>
  <c r="AS54" i="1"/>
  <c r="AQ57" i="1"/>
  <c r="AW57" i="1"/>
  <c r="AU264" i="1"/>
  <c r="AW264" i="1"/>
  <c r="AQ112" i="1"/>
  <c r="AW112" i="1"/>
  <c r="AQ261" i="1"/>
  <c r="AS261" i="1"/>
  <c r="AW261" i="1"/>
  <c r="AU265" i="1"/>
  <c r="AS265" i="1"/>
  <c r="AW265" i="1"/>
  <c r="AU278" i="1"/>
  <c r="AW278" i="1"/>
  <c r="AQ270" i="1"/>
  <c r="AU270" i="1"/>
  <c r="AQ279" i="1"/>
  <c r="AW279" i="1"/>
  <c r="AQ128" i="1"/>
  <c r="AW128" i="1"/>
  <c r="AU277" i="1"/>
  <c r="AW277" i="1"/>
  <c r="AQ281" i="1"/>
  <c r="AW281" i="1"/>
  <c r="AU53" i="1"/>
  <c r="AW53" i="1"/>
  <c r="AS60" i="1"/>
  <c r="AW60" i="1"/>
  <c r="AU88" i="1"/>
  <c r="AW88" i="1"/>
  <c r="AU64" i="1"/>
  <c r="AS289" i="1"/>
  <c r="AW289" i="1"/>
  <c r="BL150" i="1"/>
  <c r="BL286" i="1"/>
  <c r="BL285" i="1"/>
  <c r="BL280" i="1"/>
  <c r="BL276" i="1"/>
  <c r="BL275" i="1"/>
  <c r="BL273" i="1"/>
  <c r="BL272" i="1"/>
  <c r="BL268" i="1"/>
  <c r="BL295" i="1"/>
  <c r="E26" i="10"/>
  <c r="E23" i="10"/>
  <c r="AN69" i="1"/>
  <c r="C15" i="10"/>
  <c r="E15" i="10"/>
  <c r="AN53" i="1"/>
  <c r="K13" i="10"/>
  <c r="C13" i="10"/>
  <c r="AN32" i="1"/>
  <c r="AH25" i="1"/>
  <c r="G23" i="10"/>
  <c r="AN156" i="1"/>
  <c r="K20" i="10"/>
  <c r="L20" i="10"/>
  <c r="E20" i="10"/>
  <c r="G20" i="10"/>
  <c r="C20" i="10"/>
  <c r="AU29" i="1"/>
  <c r="AU63" i="1"/>
  <c r="BL149" i="1"/>
  <c r="AN323" i="1"/>
  <c r="K28" i="10"/>
  <c r="L28" i="10"/>
  <c r="AN305" i="1"/>
  <c r="K26" i="10"/>
  <c r="L26" i="10"/>
  <c r="AN255" i="1"/>
  <c r="AN140" i="1"/>
  <c r="AN119" i="1"/>
  <c r="AN68" i="1"/>
  <c r="K15" i="10"/>
  <c r="L15" i="10"/>
  <c r="AN286" i="1"/>
  <c r="AN266" i="1"/>
  <c r="K23" i="10"/>
  <c r="L23" i="10"/>
  <c r="AN260" i="1"/>
  <c r="AN219" i="1"/>
  <c r="BL51" i="1"/>
  <c r="BL66" i="1"/>
  <c r="BL102" i="1"/>
  <c r="BL104" i="1"/>
  <c r="BL125" i="1"/>
  <c r="AS134" i="1"/>
  <c r="AU134" i="1"/>
  <c r="AW134" i="1"/>
  <c r="AS157" i="1"/>
  <c r="AQ157" i="1"/>
  <c r="AS162" i="1"/>
  <c r="AU162" i="1"/>
  <c r="AW162" i="1"/>
  <c r="BL80" i="1"/>
  <c r="BL79" i="1"/>
  <c r="BL76" i="1"/>
  <c r="BL75" i="1"/>
  <c r="BL72" i="1"/>
  <c r="BL71" i="1"/>
  <c r="BL218" i="1"/>
  <c r="BL215" i="1"/>
  <c r="BL214" i="1"/>
  <c r="BL211" i="1"/>
  <c r="BL210" i="1"/>
  <c r="BL207" i="1"/>
  <c r="BL206" i="1"/>
  <c r="BL203" i="1"/>
  <c r="BL202" i="1"/>
  <c r="BL199" i="1"/>
  <c r="BL198" i="1"/>
  <c r="BL232" i="1"/>
  <c r="BL230" i="1"/>
  <c r="AQ226" i="1"/>
  <c r="AS226" i="1"/>
  <c r="AS224" i="1"/>
  <c r="AQ224" i="1"/>
  <c r="AN239" i="1"/>
  <c r="AN237" i="1"/>
  <c r="AN235" i="1"/>
  <c r="AN233" i="1"/>
  <c r="AN231" i="1"/>
  <c r="AN229" i="1"/>
  <c r="AN227" i="1"/>
  <c r="AN225" i="1"/>
  <c r="G22" i="10"/>
  <c r="AN223" i="1"/>
  <c r="C22" i="10"/>
  <c r="AS220" i="1"/>
  <c r="AQ220" i="1"/>
  <c r="AE68" i="1"/>
  <c r="AE64" i="1"/>
  <c r="BL81" i="1"/>
  <c r="BL78" i="1"/>
  <c r="BL77" i="1"/>
  <c r="BL74" i="1"/>
  <c r="BL73" i="1"/>
  <c r="BL217" i="1"/>
  <c r="BL216" i="1"/>
  <c r="BL213" i="1"/>
  <c r="BL212" i="1"/>
  <c r="BL209" i="1"/>
  <c r="BL208" i="1"/>
  <c r="BL205" i="1"/>
  <c r="BL204" i="1"/>
  <c r="BL201" i="1"/>
  <c r="BL200" i="1"/>
  <c r="BL197" i="1"/>
  <c r="BL196" i="1"/>
  <c r="AQ228" i="1"/>
  <c r="AS228" i="1"/>
  <c r="AW228" i="1"/>
  <c r="AU226" i="1"/>
  <c r="BL225" i="1"/>
  <c r="AU224" i="1"/>
  <c r="E27" i="10"/>
  <c r="G27" i="10"/>
  <c r="C27" i="10"/>
  <c r="AU220" i="1"/>
  <c r="AW238" i="1"/>
  <c r="AW235" i="1"/>
  <c r="BL234" i="1"/>
  <c r="BL231" i="1"/>
  <c r="AN238" i="1"/>
  <c r="AN236" i="1"/>
  <c r="AN234" i="1"/>
  <c r="AN232" i="1"/>
  <c r="AN230" i="1"/>
  <c r="AN228" i="1"/>
  <c r="AN226" i="1"/>
  <c r="AN224" i="1"/>
  <c r="AN220" i="1"/>
  <c r="L13" i="10"/>
  <c r="AU234" i="1"/>
  <c r="AS234" i="1"/>
  <c r="AQ234" i="1"/>
  <c r="AU225" i="1"/>
  <c r="AS225" i="1"/>
  <c r="AQ225" i="1"/>
  <c r="AW225" i="1"/>
  <c r="AS196" i="1"/>
  <c r="AU196" i="1"/>
  <c r="AQ196" i="1"/>
  <c r="AS200" i="1"/>
  <c r="AU200" i="1"/>
  <c r="AQ200" i="1"/>
  <c r="AW200" i="1"/>
  <c r="AS204" i="1"/>
  <c r="AU204" i="1"/>
  <c r="AQ204" i="1"/>
  <c r="AS208" i="1"/>
  <c r="AU208" i="1"/>
  <c r="AQ208" i="1"/>
  <c r="AW208" i="1"/>
  <c r="AS212" i="1"/>
  <c r="AU212" i="1"/>
  <c r="AQ212" i="1"/>
  <c r="AS216" i="1"/>
  <c r="AU216" i="1"/>
  <c r="AQ216" i="1"/>
  <c r="AW216" i="1"/>
  <c r="AS73" i="1"/>
  <c r="AU73" i="1"/>
  <c r="AQ73" i="1"/>
  <c r="AS77" i="1"/>
  <c r="AU77" i="1"/>
  <c r="AQ77" i="1"/>
  <c r="AW77" i="1"/>
  <c r="AS81" i="1"/>
  <c r="AU81" i="1"/>
  <c r="AQ81" i="1"/>
  <c r="AW220" i="1"/>
  <c r="AW226" i="1"/>
  <c r="AS232" i="1"/>
  <c r="AU232" i="1"/>
  <c r="AQ232" i="1"/>
  <c r="AS199" i="1"/>
  <c r="AU199" i="1"/>
  <c r="AQ199" i="1"/>
  <c r="AW199" i="1"/>
  <c r="AS203" i="1"/>
  <c r="AU203" i="1"/>
  <c r="AQ203" i="1"/>
  <c r="AS207" i="1"/>
  <c r="AU207" i="1"/>
  <c r="AQ207" i="1"/>
  <c r="AW207" i="1"/>
  <c r="AS211" i="1"/>
  <c r="AU211" i="1"/>
  <c r="AQ211" i="1"/>
  <c r="AS215" i="1"/>
  <c r="AU215" i="1"/>
  <c r="AQ215" i="1"/>
  <c r="AW215" i="1"/>
  <c r="AS71" i="1"/>
  <c r="AU71" i="1"/>
  <c r="AQ71" i="1"/>
  <c r="AS75" i="1"/>
  <c r="AU75" i="1"/>
  <c r="AQ75" i="1"/>
  <c r="AW75" i="1"/>
  <c r="AS79" i="1"/>
  <c r="AU79" i="1"/>
  <c r="AQ79" i="1"/>
  <c r="AW157" i="1"/>
  <c r="AS125" i="1"/>
  <c r="AU125" i="1"/>
  <c r="AQ125" i="1"/>
  <c r="AW125" i="1"/>
  <c r="AS102" i="1"/>
  <c r="AU102" i="1"/>
  <c r="AQ102" i="1"/>
  <c r="AW102" i="1"/>
  <c r="AS51" i="1"/>
  <c r="AU51" i="1"/>
  <c r="AQ51" i="1"/>
  <c r="AW51" i="1"/>
  <c r="K19" i="10"/>
  <c r="L19" i="10"/>
  <c r="AS295" i="1"/>
  <c r="AU295" i="1"/>
  <c r="AQ295" i="1"/>
  <c r="AU272" i="1"/>
  <c r="AQ272" i="1"/>
  <c r="AS272" i="1"/>
  <c r="AU275" i="1"/>
  <c r="AS275" i="1"/>
  <c r="AQ275" i="1"/>
  <c r="AU280" i="1"/>
  <c r="AQ280" i="1"/>
  <c r="AS280" i="1"/>
  <c r="AU286" i="1"/>
  <c r="AS286" i="1"/>
  <c r="AQ286" i="1"/>
  <c r="AW270" i="1"/>
  <c r="I17" i="10"/>
  <c r="AW296" i="1"/>
  <c r="AW54" i="1"/>
  <c r="AW36" i="1"/>
  <c r="AW321" i="1"/>
  <c r="AW63" i="1"/>
  <c r="AW29" i="1"/>
  <c r="AQ111" i="1"/>
  <c r="AU111" i="1"/>
  <c r="AS111" i="1"/>
  <c r="AU116" i="1"/>
  <c r="AQ116" i="1"/>
  <c r="AS116" i="1"/>
  <c r="AW116" i="1"/>
  <c r="AU122" i="1"/>
  <c r="AQ122" i="1"/>
  <c r="AS122" i="1"/>
  <c r="AU124" i="1"/>
  <c r="AS124" i="1"/>
  <c r="AQ124" i="1"/>
  <c r="AQ131" i="1"/>
  <c r="AU131" i="1"/>
  <c r="AS131" i="1"/>
  <c r="AS136" i="1"/>
  <c r="AQ136" i="1"/>
  <c r="AU136" i="1"/>
  <c r="AW136" i="1"/>
  <c r="AS139" i="1"/>
  <c r="AU139" i="1"/>
  <c r="AQ139" i="1"/>
  <c r="AW139" i="1"/>
  <c r="AU142" i="1"/>
  <c r="AS142" i="1"/>
  <c r="AQ142" i="1"/>
  <c r="AS32" i="1"/>
  <c r="AU32" i="1"/>
  <c r="AQ32" i="1"/>
  <c r="AW32" i="1"/>
  <c r="AQ37" i="1"/>
  <c r="AS37" i="1"/>
  <c r="AU37" i="1"/>
  <c r="AS42" i="1"/>
  <c r="AU42" i="1"/>
  <c r="AQ42" i="1"/>
  <c r="AW42" i="1"/>
  <c r="AU48" i="1"/>
  <c r="AS48" i="1"/>
  <c r="AQ48" i="1"/>
  <c r="AQ59" i="1"/>
  <c r="AU59" i="1"/>
  <c r="AS59" i="1"/>
  <c r="AQ85" i="1"/>
  <c r="AU85" i="1"/>
  <c r="AS85" i="1"/>
  <c r="AS159" i="1"/>
  <c r="AU159" i="1"/>
  <c r="AQ159" i="1"/>
  <c r="AW159" i="1"/>
  <c r="AQ167" i="1"/>
  <c r="AS167" i="1"/>
  <c r="AU167" i="1"/>
  <c r="AQ221" i="1"/>
  <c r="AU221" i="1"/>
  <c r="AS221" i="1"/>
  <c r="AQ246" i="1"/>
  <c r="AU246" i="1"/>
  <c r="AS246" i="1"/>
  <c r="AS253" i="1"/>
  <c r="AQ253" i="1"/>
  <c r="AU253" i="1"/>
  <c r="AU255" i="1"/>
  <c r="AS255" i="1"/>
  <c r="AQ255" i="1"/>
  <c r="AU298" i="1"/>
  <c r="AQ298" i="1"/>
  <c r="AS298" i="1"/>
  <c r="AS300" i="1"/>
  <c r="AU300" i="1"/>
  <c r="AQ300" i="1"/>
  <c r="AW300" i="1"/>
  <c r="AS320" i="1"/>
  <c r="AQ320" i="1"/>
  <c r="AU320" i="1"/>
  <c r="AW320" i="1"/>
  <c r="AW120" i="1"/>
  <c r="AW132" i="1"/>
  <c r="AW145" i="1"/>
  <c r="AW46" i="1"/>
  <c r="AW156" i="1"/>
  <c r="AW164" i="1"/>
  <c r="AW244" i="1"/>
  <c r="AW258" i="1"/>
  <c r="AW306" i="1"/>
  <c r="AW99" i="1"/>
  <c r="AW96" i="1"/>
  <c r="AW192" i="1"/>
  <c r="AW176" i="1"/>
  <c r="AQ231" i="1"/>
  <c r="AS231" i="1"/>
  <c r="AU231" i="1"/>
  <c r="AS197" i="1"/>
  <c r="AU197" i="1"/>
  <c r="AQ197" i="1"/>
  <c r="AW197" i="1"/>
  <c r="AS201" i="1"/>
  <c r="AU201" i="1"/>
  <c r="AQ201" i="1"/>
  <c r="AS205" i="1"/>
  <c r="AU205" i="1"/>
  <c r="AQ205" i="1"/>
  <c r="AW205" i="1"/>
  <c r="AS209" i="1"/>
  <c r="AU209" i="1"/>
  <c r="AQ209" i="1"/>
  <c r="AS213" i="1"/>
  <c r="AU213" i="1"/>
  <c r="AQ213" i="1"/>
  <c r="AW213" i="1"/>
  <c r="AS217" i="1"/>
  <c r="AU217" i="1"/>
  <c r="AQ217" i="1"/>
  <c r="AS74" i="1"/>
  <c r="AU74" i="1"/>
  <c r="AQ74" i="1"/>
  <c r="AW74" i="1"/>
  <c r="AS78" i="1"/>
  <c r="AU78" i="1"/>
  <c r="AQ78" i="1"/>
  <c r="K22" i="10"/>
  <c r="L22" i="10"/>
  <c r="AW224" i="1"/>
  <c r="AS230" i="1"/>
  <c r="AU230" i="1"/>
  <c r="AQ230" i="1"/>
  <c r="AW230" i="1"/>
  <c r="AS198" i="1"/>
  <c r="AU198" i="1"/>
  <c r="AQ198" i="1"/>
  <c r="AS202" i="1"/>
  <c r="AU202" i="1"/>
  <c r="AQ202" i="1"/>
  <c r="AW202" i="1"/>
  <c r="AS206" i="1"/>
  <c r="AU206" i="1"/>
  <c r="AQ206" i="1"/>
  <c r="AS210" i="1"/>
  <c r="AU210" i="1"/>
  <c r="AQ210" i="1"/>
  <c r="AW210" i="1"/>
  <c r="AS214" i="1"/>
  <c r="AU214" i="1"/>
  <c r="AQ214" i="1"/>
  <c r="AS218" i="1"/>
  <c r="AU218" i="1"/>
  <c r="AQ218" i="1"/>
  <c r="AW218" i="1"/>
  <c r="AS72" i="1"/>
  <c r="AU72" i="1"/>
  <c r="AQ72" i="1"/>
  <c r="AS76" i="1"/>
  <c r="AU76" i="1"/>
  <c r="AQ76" i="1"/>
  <c r="AW76" i="1"/>
  <c r="AS80" i="1"/>
  <c r="AU80" i="1"/>
  <c r="AQ80" i="1"/>
  <c r="AS104" i="1"/>
  <c r="AU104" i="1"/>
  <c r="AQ104" i="1"/>
  <c r="AW104" i="1"/>
  <c r="AS66" i="1"/>
  <c r="AU66" i="1"/>
  <c r="AQ66" i="1"/>
  <c r="AS149" i="1"/>
  <c r="AU149" i="1"/>
  <c r="AQ149" i="1"/>
  <c r="AW149" i="1"/>
  <c r="G82" i="10"/>
  <c r="G84" i="10"/>
  <c r="G29" i="10"/>
  <c r="G30" i="10"/>
  <c r="U12" i="10"/>
  <c r="AN25" i="1"/>
  <c r="K81" i="10"/>
  <c r="AN24" i="1"/>
  <c r="C81" i="10"/>
  <c r="C82" i="10"/>
  <c r="C84" i="10"/>
  <c r="C29" i="10"/>
  <c r="C30" i="10"/>
  <c r="S12" i="10"/>
  <c r="E82" i="10"/>
  <c r="AU268" i="1"/>
  <c r="AQ268" i="1"/>
  <c r="AS268" i="1"/>
  <c r="AU273" i="1"/>
  <c r="AQ273" i="1"/>
  <c r="AS273" i="1"/>
  <c r="AW273" i="1"/>
  <c r="AQ276" i="1"/>
  <c r="AS276" i="1"/>
  <c r="AU276" i="1"/>
  <c r="AS285" i="1"/>
  <c r="AU285" i="1"/>
  <c r="AQ285" i="1"/>
  <c r="AS150" i="1"/>
  <c r="AU150" i="1"/>
  <c r="AQ150" i="1"/>
  <c r="AW150" i="1"/>
  <c r="AW64" i="1"/>
  <c r="E84" i="10"/>
  <c r="E29" i="10"/>
  <c r="AQ109" i="1"/>
  <c r="AS109" i="1"/>
  <c r="AU109" i="1"/>
  <c r="AS114" i="1"/>
  <c r="AU114" i="1"/>
  <c r="AQ114" i="1"/>
  <c r="AQ118" i="1"/>
  <c r="AU118" i="1"/>
  <c r="AS118" i="1"/>
  <c r="AU123" i="1"/>
  <c r="AQ123" i="1"/>
  <c r="AS123" i="1"/>
  <c r="AW123" i="1"/>
  <c r="AQ129" i="1"/>
  <c r="AS129" i="1"/>
  <c r="AU129" i="1"/>
  <c r="AQ133" i="1"/>
  <c r="AS133" i="1"/>
  <c r="AU133" i="1"/>
  <c r="AS138" i="1"/>
  <c r="AU138" i="1"/>
  <c r="AQ138" i="1"/>
  <c r="AW138" i="1"/>
  <c r="AS141" i="1"/>
  <c r="AU141" i="1"/>
  <c r="AQ141" i="1"/>
  <c r="AQ146" i="1"/>
  <c r="AS146" i="1"/>
  <c r="AU146" i="1"/>
  <c r="AU35" i="1"/>
  <c r="AU41" i="1"/>
  <c r="AU43" i="1"/>
  <c r="AU50" i="1"/>
  <c r="AU83" i="1"/>
  <c r="AU158" i="1"/>
  <c r="AU165" i="1"/>
  <c r="AU169" i="1"/>
  <c r="AU245" i="1"/>
  <c r="AU248" i="1"/>
  <c r="AU254" i="1"/>
  <c r="AU257" i="1"/>
  <c r="AU299" i="1"/>
  <c r="AU305" i="1"/>
  <c r="AU23" i="1"/>
  <c r="AQ35" i="1"/>
  <c r="AS35" i="1"/>
  <c r="AW35" i="1"/>
  <c r="AS41" i="1"/>
  <c r="AS43" i="1"/>
  <c r="AS50" i="1"/>
  <c r="AS83" i="1"/>
  <c r="AS158" i="1"/>
  <c r="AS165" i="1"/>
  <c r="AS169" i="1"/>
  <c r="AS245" i="1"/>
  <c r="AS248" i="1"/>
  <c r="AS254" i="1"/>
  <c r="AS257" i="1"/>
  <c r="AS299" i="1"/>
  <c r="AS305" i="1"/>
  <c r="AS23" i="1"/>
  <c r="AQ41" i="1"/>
  <c r="AQ43" i="1"/>
  <c r="AW43" i="1"/>
  <c r="AQ50" i="1"/>
  <c r="AW50" i="1"/>
  <c r="I13" i="10"/>
  <c r="AQ83" i="1"/>
  <c r="AW83" i="1"/>
  <c r="AQ158" i="1"/>
  <c r="AW158" i="1"/>
  <c r="AQ165" i="1"/>
  <c r="AQ169" i="1"/>
  <c r="AQ245" i="1"/>
  <c r="AQ248" i="1"/>
  <c r="AQ254" i="1"/>
  <c r="AQ257" i="1"/>
  <c r="AQ299" i="1"/>
  <c r="AQ305" i="1"/>
  <c r="AW135" i="1"/>
  <c r="I18" i="10"/>
  <c r="E30" i="10"/>
  <c r="T12" i="10"/>
  <c r="AW45" i="1"/>
  <c r="AW153" i="1"/>
  <c r="AW166" i="1"/>
  <c r="AW323" i="1"/>
  <c r="I28" i="10"/>
  <c r="AW181" i="1"/>
  <c r="AW317" i="1"/>
  <c r="I27" i="10"/>
  <c r="AW305" i="1"/>
  <c r="I26" i="10"/>
  <c r="AW299" i="1"/>
  <c r="AW257" i="1"/>
  <c r="AW254" i="1"/>
  <c r="AW245" i="1"/>
  <c r="AW165" i="1"/>
  <c r="AW167" i="1"/>
  <c r="I20" i="10"/>
  <c r="AW41" i="1"/>
  <c r="AW141" i="1"/>
  <c r="AW133" i="1"/>
  <c r="AW114" i="1"/>
  <c r="AS25" i="1"/>
  <c r="E87" i="10"/>
  <c r="AW285" i="1"/>
  <c r="AW268" i="1"/>
  <c r="AU25" i="1"/>
  <c r="G87" i="10"/>
  <c r="AW66" i="1"/>
  <c r="AW80" i="1"/>
  <c r="AW72" i="1"/>
  <c r="AW214" i="1"/>
  <c r="AW206" i="1"/>
  <c r="AW198" i="1"/>
  <c r="AW78" i="1"/>
  <c r="AW217" i="1"/>
  <c r="AW209" i="1"/>
  <c r="AW201" i="1"/>
  <c r="AW231" i="1"/>
  <c r="AW298" i="1"/>
  <c r="I25" i="10"/>
  <c r="AW255" i="1"/>
  <c r="AW253" i="1"/>
  <c r="AW246" i="1"/>
  <c r="AW85" i="1"/>
  <c r="AW48" i="1"/>
  <c r="AW37" i="1"/>
  <c r="AW142" i="1"/>
  <c r="AW124" i="1"/>
  <c r="AW122" i="1"/>
  <c r="AQ23" i="1"/>
  <c r="AW24" i="1"/>
  <c r="AW286" i="1"/>
  <c r="AW280" i="1"/>
  <c r="AW275" i="1"/>
  <c r="AW272" i="1"/>
  <c r="AW295" i="1"/>
  <c r="I24" i="10"/>
  <c r="AW79" i="1"/>
  <c r="AW71" i="1"/>
  <c r="AW211" i="1"/>
  <c r="AW203" i="1"/>
  <c r="AW232" i="1"/>
  <c r="AW81" i="1"/>
  <c r="AW73" i="1"/>
  <c r="AW212" i="1"/>
  <c r="AW204" i="1"/>
  <c r="AW196" i="1"/>
  <c r="AW234" i="1"/>
  <c r="AW248" i="1"/>
  <c r="AW169" i="1"/>
  <c r="AW146" i="1"/>
  <c r="AW129" i="1"/>
  <c r="AW118" i="1"/>
  <c r="AW109" i="1"/>
  <c r="AW276" i="1"/>
  <c r="AW221" i="1"/>
  <c r="AW59" i="1"/>
  <c r="I14" i="10"/>
  <c r="AW131" i="1"/>
  <c r="AW111" i="1"/>
  <c r="AQ25" i="1"/>
  <c r="I15" i="10"/>
  <c r="K82" i="10"/>
  <c r="K84" i="10"/>
  <c r="K29" i="10"/>
  <c r="L29" i="10"/>
  <c r="K30" i="10"/>
  <c r="L30" i="10"/>
  <c r="I22" i="10"/>
  <c r="I23" i="10"/>
  <c r="AW25" i="1"/>
  <c r="K87" i="10"/>
  <c r="C87" i="10"/>
  <c r="I19" i="10"/>
  <c r="I21" i="10"/>
  <c r="I16" i="10"/>
  <c r="K88" i="10"/>
  <c r="K90" i="10"/>
  <c r="I29" i="10"/>
  <c r="I30" i="10"/>
  <c r="AE239" i="1"/>
  <c r="AE237" i="1"/>
  <c r="AE299" i="1"/>
  <c r="AE297" i="1"/>
  <c r="G117" i="17"/>
  <c r="AE100" i="1"/>
  <c r="AE98" i="1"/>
  <c r="G439" i="17"/>
  <c r="AE280" i="1"/>
  <c r="G431" i="17"/>
  <c r="AE276" i="1"/>
  <c r="G375" i="17"/>
  <c r="AE241" i="1"/>
  <c r="G21" i="18"/>
  <c r="AE40" i="1"/>
  <c r="G5" i="17"/>
  <c r="AE31" i="1"/>
  <c r="G123" i="17"/>
  <c r="AE104" i="1"/>
  <c r="AE101" i="1"/>
  <c r="G461" i="17"/>
  <c r="AE293" i="1"/>
  <c r="G483" i="17"/>
  <c r="AE306" i="1"/>
  <c r="G499" i="17"/>
  <c r="AE317" i="1"/>
  <c r="G443" i="18"/>
  <c r="AE282" i="1"/>
  <c r="G471" i="18"/>
  <c r="G481" i="18"/>
  <c r="AE305" i="1"/>
  <c r="AE39" i="1"/>
  <c r="AE41" i="1"/>
  <c r="AE38" i="1"/>
  <c r="AE234" i="1"/>
  <c r="AE271" i="1"/>
  <c r="AE236" i="1"/>
  <c r="AE284" i="1"/>
  <c r="AE268" i="1"/>
  <c r="AE269" i="1"/>
  <c r="AE272" i="1"/>
  <c r="AE260" i="1"/>
  <c r="AE29" i="1"/>
  <c r="AE28" i="1"/>
  <c r="AE308" i="1"/>
  <c r="AE307" i="1"/>
  <c r="AE235" i="1"/>
  <c r="AE286" i="1"/>
  <c r="AE315" i="1"/>
  <c r="AE303" i="1"/>
  <c r="AE301" i="1"/>
  <c r="AE281" i="1"/>
  <c r="AE277" i="1"/>
  <c r="AE156" i="1"/>
  <c r="AE167" i="1"/>
  <c r="AE151" i="1"/>
  <c r="AE37" i="1"/>
  <c r="AE66" i="1"/>
  <c r="AE77" i="1"/>
  <c r="AE278" i="1"/>
  <c r="AE316" i="1"/>
  <c r="AE295" i="1"/>
  <c r="AE96" i="1"/>
  <c r="AE95" i="1"/>
  <c r="AE90" i="1"/>
  <c r="AE89" i="1"/>
  <c r="AE227" i="1"/>
  <c r="AE228" i="1"/>
  <c r="AE222" i="1"/>
  <c r="AE318" i="1"/>
  <c r="AE313" i="1"/>
  <c r="AE292" i="1"/>
  <c r="AE290" i="1"/>
  <c r="AE287" i="1"/>
  <c r="AE244" i="1"/>
  <c r="AE243" i="1"/>
  <c r="G377" i="17"/>
  <c r="AE242" i="1"/>
  <c r="G243" i="17"/>
  <c r="AE169" i="1"/>
  <c r="AE168" i="1"/>
  <c r="G83" i="17"/>
  <c r="AE76" i="1"/>
  <c r="AE70" i="1"/>
  <c r="AE67" i="1"/>
  <c r="AE61" i="1"/>
  <c r="AE311" i="1"/>
  <c r="AE309" i="1"/>
  <c r="AE233" i="1"/>
  <c r="AE30" i="1"/>
  <c r="AE240" i="1"/>
  <c r="AE274" i="1"/>
  <c r="AE259" i="1"/>
  <c r="AE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R23" authorId="0" shapeId="0" xr:uid="{00000000-0006-0000-0000-000001000000}">
      <text>
        <r>
          <rPr>
            <b/>
            <sz val="9"/>
            <color indexed="81"/>
            <rFont val="Calibri"/>
            <family val="2"/>
            <scheme val="minor"/>
          </rPr>
          <t xml:space="preserve">Fill in Ship Date
</t>
        </r>
      </text>
    </comment>
    <comment ref="U23" authorId="0" shapeId="0" xr:uid="{00000000-0006-0000-0000-000002000000}">
      <text>
        <r>
          <rPr>
            <b/>
            <sz val="9"/>
            <color indexed="81"/>
            <rFont val="Calibri"/>
            <family val="2"/>
            <scheme val="minor"/>
          </rPr>
          <t>Fill in Ship Date</t>
        </r>
      </text>
    </comment>
    <comment ref="X23" authorId="0" shapeId="0" xr:uid="{00000000-0006-0000-0000-000003000000}">
      <text>
        <r>
          <rPr>
            <b/>
            <sz val="9"/>
            <color indexed="81"/>
            <rFont val="Calibri"/>
            <family val="2"/>
            <scheme val="minor"/>
          </rPr>
          <t>Fill in Ship Date</t>
        </r>
      </text>
    </comment>
    <comment ref="AA2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Fill in Ship Date
</t>
        </r>
      </text>
    </comment>
  </commentList>
</comments>
</file>

<file path=xl/sharedStrings.xml><?xml version="1.0" encoding="utf-8"?>
<sst xmlns="http://schemas.openxmlformats.org/spreadsheetml/2006/main" count="3430" uniqueCount="795">
  <si>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</si>
  <si>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</si>
  <si>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</si>
  <si>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</si>
  <si>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</si>
  <si>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</si>
  <si>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</si>
  <si>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t>2020 GROWING COLORS™ SUMMER/FALL PROGRAM                                                      www.growingcolors.com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</si>
  <si>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</si>
  <si>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</si>
  <si>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           Customer</t>
  </si>
  <si>
    <t xml:space="preserve"> </t>
  </si>
  <si>
    <t xml:space="preserve">   Customer</t>
  </si>
  <si>
    <t xml:space="preserve">                    Street Address</t>
  </si>
  <si>
    <t xml:space="preserve">   Street Address</t>
  </si>
  <si>
    <t xml:space="preserve">                    City</t>
  </si>
  <si>
    <t xml:space="preserve">   City</t>
  </si>
  <si>
    <t xml:space="preserve">                    State</t>
  </si>
  <si>
    <t xml:space="preserve">Zip: </t>
  </si>
  <si>
    <t xml:space="preserve">   State</t>
  </si>
  <si>
    <t>Zip:</t>
  </si>
  <si>
    <t xml:space="preserve">                    Telephone</t>
  </si>
  <si>
    <t xml:space="preserve">   Telephone</t>
  </si>
  <si>
    <t xml:space="preserve">                    Fax Number</t>
  </si>
  <si>
    <t xml:space="preserve">   Fax Number</t>
  </si>
  <si>
    <t xml:space="preserve">                    Email Address</t>
  </si>
  <si>
    <t xml:space="preserve">   Email Address</t>
  </si>
  <si>
    <t xml:space="preserve">                    Contact Name</t>
  </si>
  <si>
    <t xml:space="preserve">   Contact Name</t>
  </si>
  <si>
    <t>PRICING</t>
  </si>
  <si>
    <t>Order Date</t>
  </si>
  <si>
    <t>FOB</t>
  </si>
  <si>
    <t>Tags</t>
  </si>
  <si>
    <t>Terms</t>
  </si>
  <si>
    <t>Cust PO</t>
  </si>
  <si>
    <t>Salesperson</t>
  </si>
  <si>
    <t>GWP</t>
  </si>
  <si>
    <t>Notes</t>
  </si>
  <si>
    <t>YES</t>
  </si>
  <si>
    <t>MN</t>
  </si>
  <si>
    <t>Net 30</t>
  </si>
  <si>
    <t>NO</t>
  </si>
  <si>
    <t>$.13/Tag</t>
  </si>
  <si>
    <t>SHIPPING METHOD</t>
  </si>
  <si>
    <t>PARTIAL</t>
  </si>
  <si>
    <t>May We Back Order?</t>
  </si>
  <si>
    <t>Back Order Notes</t>
  </si>
  <si>
    <t>Pick Up or Delivery</t>
  </si>
  <si>
    <t>Sum/Fall Avail. Ship Weeks</t>
  </si>
  <si>
    <t>Summer/Fall Available Ship Dates</t>
  </si>
  <si>
    <t>PICK UP</t>
  </si>
  <si>
    <t>Week 23 - Week 40</t>
  </si>
  <si>
    <t>June 1, 2020 - Sept. 28, 2020</t>
  </si>
  <si>
    <t>DELIVERY (Best Way)</t>
  </si>
  <si>
    <t>Enter desired ship date within the available ship weeks noted for each plant.</t>
  </si>
  <si>
    <t>Ship Date</t>
  </si>
  <si>
    <t>total</t>
  </si>
  <si>
    <t>Catalog</t>
  </si>
  <si>
    <t>4+ Units</t>
  </si>
  <si>
    <t>PL4</t>
  </si>
  <si>
    <t>PL5</t>
  </si>
  <si>
    <t>PL6</t>
  </si>
  <si>
    <t>PL7</t>
  </si>
  <si>
    <t>NEW</t>
  </si>
  <si>
    <t>Avail</t>
  </si>
  <si>
    <t>Each</t>
  </si>
  <si>
    <t>Unit</t>
  </si>
  <si>
    <t>First Available</t>
  </si>
  <si>
    <t>Last Available</t>
  </si>
  <si>
    <t>Qty</t>
  </si>
  <si>
    <t>plants</t>
  </si>
  <si>
    <t>dollars</t>
  </si>
  <si>
    <t>Description</t>
  </si>
  <si>
    <t>Patent</t>
  </si>
  <si>
    <t>or BULK</t>
  </si>
  <si>
    <t>Units</t>
  </si>
  <si>
    <t>Height</t>
  </si>
  <si>
    <t>Size</t>
  </si>
  <si>
    <t>Price</t>
  </si>
  <si>
    <t>Pack</t>
  </si>
  <si>
    <t>Item #</t>
  </si>
  <si>
    <t xml:space="preserve"> For quantity units, enter number of unit packs, not number of plants.</t>
  </si>
  <si>
    <t>PERENNIALS</t>
  </si>
  <si>
    <t>Agastache (Anise Hyssop)</t>
  </si>
  <si>
    <t>x Blue Fortune</t>
  </si>
  <si>
    <t>36"</t>
  </si>
  <si>
    <t>72 Cell</t>
  </si>
  <si>
    <t>Allium (Nodding Onion)</t>
  </si>
  <si>
    <t>Atropurpureum</t>
  </si>
  <si>
    <t>25"</t>
  </si>
  <si>
    <t>8/+ cm</t>
  </si>
  <si>
    <t>Gladiator</t>
  </si>
  <si>
    <t>32-36"</t>
  </si>
  <si>
    <t>18/+ cm</t>
  </si>
  <si>
    <t>Globemaster</t>
  </si>
  <si>
    <t>36-40"</t>
  </si>
  <si>
    <t>20/+ cm</t>
  </si>
  <si>
    <t xml:space="preserve">Millenium </t>
  </si>
  <si>
    <t>S/O</t>
  </si>
  <si>
    <t>12-18"</t>
  </si>
  <si>
    <t>3" Plug</t>
  </si>
  <si>
    <t>Mount Everest</t>
  </si>
  <si>
    <t>tang. Summer Beauty</t>
  </si>
  <si>
    <t>18-20"</t>
  </si>
  <si>
    <t>Windy City</t>
  </si>
  <si>
    <t>PP28100</t>
  </si>
  <si>
    <t>15-18"</t>
  </si>
  <si>
    <t>Aquilegia (Columbine)</t>
  </si>
  <si>
    <t>caer. Origami Mix</t>
  </si>
  <si>
    <t>14-18"</t>
  </si>
  <si>
    <t>Songbird Bluebird</t>
  </si>
  <si>
    <t>24-28"</t>
  </si>
  <si>
    <t>Songbird Cardinal</t>
  </si>
  <si>
    <t>v. Winky Blue &amp; White</t>
  </si>
  <si>
    <t>v. Winky Red &amp; White</t>
  </si>
  <si>
    <t>Chrysanthemum (Hardy Mum)</t>
  </si>
  <si>
    <t>Mammoth™ Coral Daisy</t>
  </si>
  <si>
    <t>PP14129</t>
  </si>
  <si>
    <t>20-36"</t>
  </si>
  <si>
    <t>2" Plug</t>
  </si>
  <si>
    <t>Mammoth™ Lavender Daisy</t>
  </si>
  <si>
    <t>PP19831</t>
  </si>
  <si>
    <t>Mammoth™ Red Daisy</t>
  </si>
  <si>
    <t>PP14197</t>
  </si>
  <si>
    <t>Mammoth™ Yellow Quill</t>
  </si>
  <si>
    <t>PP15027</t>
  </si>
  <si>
    <t>18-24"</t>
  </si>
  <si>
    <t>Coreopsis (Tickseed)</t>
  </si>
  <si>
    <t>gran. SunKiss</t>
  </si>
  <si>
    <t>12-14"</t>
  </si>
  <si>
    <t>hybrida Rossana™</t>
  </si>
  <si>
    <t>hybrida Uptick™ Gold and Bronze</t>
  </si>
  <si>
    <t>PP28882</t>
  </si>
  <si>
    <t>vert. Moonbeam</t>
  </si>
  <si>
    <t>15"</t>
  </si>
  <si>
    <t>vert. Zagreb</t>
  </si>
  <si>
    <t>Dianthus (Garden Pinks)</t>
  </si>
  <si>
    <t>Fire Star</t>
  </si>
  <si>
    <t>PP14895</t>
  </si>
  <si>
    <t>8-10"</t>
  </si>
  <si>
    <t>grat. Firewitch</t>
  </si>
  <si>
    <t>6-8"</t>
  </si>
  <si>
    <t>Kahori®</t>
  </si>
  <si>
    <t>Kahori® Scarlet</t>
  </si>
  <si>
    <t>Neon Star</t>
  </si>
  <si>
    <t>PP14549</t>
  </si>
  <si>
    <t>7"</t>
  </si>
  <si>
    <t>Dicentra (Bleeding Heart)</t>
  </si>
  <si>
    <t xml:space="preserve">spectabilis </t>
  </si>
  <si>
    <t>30"</t>
  </si>
  <si>
    <t>2-3 Eye</t>
  </si>
  <si>
    <t>3-5 Eye</t>
  </si>
  <si>
    <t>5-8 Eye</t>
  </si>
  <si>
    <t xml:space="preserve">spectabilis Alba </t>
  </si>
  <si>
    <t>spectabilis Valentine</t>
  </si>
  <si>
    <t>PP22739</t>
  </si>
  <si>
    <t>24-30"</t>
  </si>
  <si>
    <t>Echinacea (Coneflower)</t>
  </si>
  <si>
    <t>Butterfly™ Julia</t>
  </si>
  <si>
    <t>PP24629</t>
  </si>
  <si>
    <t>Butterfly™ Rainbow Marcella</t>
  </si>
  <si>
    <t>PPAF</t>
  </si>
  <si>
    <t>Cheyenne Spirit</t>
  </si>
  <si>
    <t>22-30"</t>
  </si>
  <si>
    <t>Fine Feathered™ Parrot</t>
  </si>
  <si>
    <t>Green Twister</t>
  </si>
  <si>
    <t>24-36"</t>
  </si>
  <si>
    <t>Mellow Yellows</t>
  </si>
  <si>
    <t>purp. Magnus</t>
  </si>
  <si>
    <t>POW WOW™ White</t>
  </si>
  <si>
    <t>POW WOW™ Wild Berry</t>
  </si>
  <si>
    <t>20-24"</t>
  </si>
  <si>
    <t>Sombrero® Lemon Yellow Improved</t>
  </si>
  <si>
    <t>pp30116</t>
  </si>
  <si>
    <t>Sombrero® Salsa Red</t>
  </si>
  <si>
    <t>pp23105</t>
  </si>
  <si>
    <t>22-26"</t>
  </si>
  <si>
    <t xml:space="preserve">Gaillardia (Banket Flower) </t>
  </si>
  <si>
    <t>ar. Arizona Apricot</t>
  </si>
  <si>
    <t>10-12"</t>
  </si>
  <si>
    <t>ar. Arizona Red Shades</t>
  </si>
  <si>
    <t>ar. Arizona Sun</t>
  </si>
  <si>
    <t>Geranium (Cranesbill)</t>
  </si>
  <si>
    <t>sanguineum Max Frei</t>
  </si>
  <si>
    <t>8"</t>
  </si>
  <si>
    <t>#1 Div.</t>
  </si>
  <si>
    <t>x Johnson's Blue</t>
  </si>
  <si>
    <t>GRASSES</t>
  </si>
  <si>
    <t>Calamagrostis (Feather Reed Grass)</t>
  </si>
  <si>
    <t>Karl Foerster</t>
  </si>
  <si>
    <t>4-5'</t>
  </si>
  <si>
    <t>xa. Lightning Strike®</t>
  </si>
  <si>
    <t>3'</t>
  </si>
  <si>
    <t>Overdam</t>
  </si>
  <si>
    <t>2-3'</t>
  </si>
  <si>
    <t>Miscanthus (Maiden Grass) - Restricted in NH</t>
  </si>
  <si>
    <t>sin. Purpurascens</t>
  </si>
  <si>
    <t>sin. Silberfeder</t>
  </si>
  <si>
    <t>6-7'</t>
  </si>
  <si>
    <t>Panicum (Switch Grass)</t>
  </si>
  <si>
    <t>virgatum Hot Rod</t>
  </si>
  <si>
    <t>3-4'</t>
  </si>
  <si>
    <t>virgatum Shenandoah</t>
  </si>
  <si>
    <t>Helleborus (Lenten Rose)</t>
  </si>
  <si>
    <t>or. Ivory Prince</t>
  </si>
  <si>
    <t>pp16199</t>
  </si>
  <si>
    <t>or. North Star™ Plum</t>
  </si>
  <si>
    <t>24-26"</t>
  </si>
  <si>
    <t>3.5" Pot</t>
  </si>
  <si>
    <t>or. Royal Heritage™ Strain</t>
  </si>
  <si>
    <t>HEMEROCALLIS - DOMESTIC FRESH DUG                                                                            **Fresh Dug Hemerocallis available to ship the week of August 10th only**</t>
  </si>
  <si>
    <t>Hemerocallis (Daylily)</t>
  </si>
  <si>
    <t/>
  </si>
  <si>
    <t>Always Afternoon</t>
  </si>
  <si>
    <t>BULK</t>
  </si>
  <si>
    <t>22"</t>
  </si>
  <si>
    <t>Baja</t>
  </si>
  <si>
    <t>26"</t>
  </si>
  <si>
    <t>Bela Lugosi</t>
  </si>
  <si>
    <t>N/A for 2020</t>
  </si>
  <si>
    <t>33"</t>
  </si>
  <si>
    <t>Custard Candy</t>
  </si>
  <si>
    <t>24"</t>
  </si>
  <si>
    <t>Double Pardon Me</t>
  </si>
  <si>
    <t>pp22799</t>
  </si>
  <si>
    <t>18"</t>
  </si>
  <si>
    <t>Elizabeth Salter</t>
  </si>
  <si>
    <t>25-27"</t>
  </si>
  <si>
    <t>Entrapment</t>
  </si>
  <si>
    <t>Fragrant Returns</t>
  </si>
  <si>
    <t>Happy Returns</t>
  </si>
  <si>
    <t>Hyperion</t>
  </si>
  <si>
    <t>Janice Brown</t>
  </si>
  <si>
    <t>21"</t>
  </si>
  <si>
    <t>Lullaby Baby</t>
  </si>
  <si>
    <t>19-21"</t>
  </si>
  <si>
    <t>Mary Reed</t>
  </si>
  <si>
    <t>11-13"</t>
  </si>
  <si>
    <t>Mauna Loa</t>
  </si>
  <si>
    <t>Moonlit Masquerade</t>
  </si>
  <si>
    <t>Night Beacon</t>
  </si>
  <si>
    <t>Night Embers</t>
  </si>
  <si>
    <t>Pandora's Box</t>
  </si>
  <si>
    <t>Pardon Me</t>
  </si>
  <si>
    <t>Rocket City</t>
  </si>
  <si>
    <t>Ruby Stella</t>
  </si>
  <si>
    <t>Salieri</t>
  </si>
  <si>
    <t>Siloam David Kirchoff</t>
  </si>
  <si>
    <t>15-17"</t>
  </si>
  <si>
    <t>Siloam French Doll</t>
  </si>
  <si>
    <t>Siloam Grace Stamile</t>
  </si>
  <si>
    <t>Siloam Royal Prince</t>
  </si>
  <si>
    <t>South Seas</t>
  </si>
  <si>
    <t>23"</t>
  </si>
  <si>
    <t>Stella D'Oro</t>
  </si>
  <si>
    <t>12"</t>
  </si>
  <si>
    <t>Stella Supreme</t>
  </si>
  <si>
    <t>Strawberry Candy</t>
  </si>
  <si>
    <t>Vanilla Fluff</t>
  </si>
  <si>
    <t>33-35"</t>
  </si>
  <si>
    <t>Wineberry Candy</t>
  </si>
  <si>
    <t>Heuchera (Coral Bells)</t>
  </si>
  <si>
    <t>Berry Smoothie</t>
  </si>
  <si>
    <t>PP21871</t>
  </si>
  <si>
    <t>Caramel</t>
  </si>
  <si>
    <t>PP16560</t>
  </si>
  <si>
    <t>Cherry Cola</t>
  </si>
  <si>
    <t>PP22967</t>
  </si>
  <si>
    <t>16-18"</t>
  </si>
  <si>
    <t>Fire Alarm</t>
  </si>
  <si>
    <t>PP24525</t>
  </si>
  <si>
    <t>9-12"</t>
  </si>
  <si>
    <t>Forever Purple</t>
  </si>
  <si>
    <t>PP26358</t>
  </si>
  <si>
    <t>Forever Red</t>
  </si>
  <si>
    <t>PP29644</t>
  </si>
  <si>
    <t>Georgia Peach</t>
  </si>
  <si>
    <t>PP19375</t>
  </si>
  <si>
    <t>14"</t>
  </si>
  <si>
    <t>Lime Marmalade</t>
  </si>
  <si>
    <t>PP21861</t>
  </si>
  <si>
    <t>10"</t>
  </si>
  <si>
    <t>Midnight Rose</t>
  </si>
  <si>
    <t>PP18551</t>
  </si>
  <si>
    <t>Northern Exposure™ Amber</t>
  </si>
  <si>
    <t>PP29397</t>
  </si>
  <si>
    <t>Northern Exposure™ Sienna</t>
  </si>
  <si>
    <t>Northern Exposure™ Silver</t>
  </si>
  <si>
    <t>PP29632</t>
  </si>
  <si>
    <t>Obsidian</t>
  </si>
  <si>
    <t>PP14836</t>
  </si>
  <si>
    <t>mic. Palace Purple</t>
  </si>
  <si>
    <t>Paris</t>
  </si>
  <si>
    <t>PP18881</t>
  </si>
  <si>
    <t>10-18"</t>
  </si>
  <si>
    <t>Red Lightning</t>
  </si>
  <si>
    <t>PP27767</t>
  </si>
  <si>
    <t>Heucherella (Foamy Bells)</t>
  </si>
  <si>
    <t>Golden Zebra</t>
  </si>
  <si>
    <t>PP22104</t>
  </si>
  <si>
    <t>8-12"</t>
  </si>
  <si>
    <t>Solar Eclipse</t>
  </si>
  <si>
    <t>PP23647</t>
  </si>
  <si>
    <t>16"</t>
  </si>
  <si>
    <t>Sweet Tea</t>
  </si>
  <si>
    <t>PP21296</t>
  </si>
  <si>
    <t>20"</t>
  </si>
  <si>
    <t>Hosta (Plantain Lily)</t>
  </si>
  <si>
    <t>Abiqua Drinking Gourd</t>
  </si>
  <si>
    <t>22"Hx24"W</t>
  </si>
  <si>
    <t>Ann Kulpa</t>
  </si>
  <si>
    <t>20"Hx42"W</t>
  </si>
  <si>
    <t>August Moon</t>
  </si>
  <si>
    <t>Blue Angel</t>
  </si>
  <si>
    <t>36"Hx48"W</t>
  </si>
  <si>
    <t>Brim Cup</t>
  </si>
  <si>
    <t>12"Hx 12"W</t>
  </si>
  <si>
    <t>105 Cell</t>
  </si>
  <si>
    <t>Christmas Tree</t>
  </si>
  <si>
    <t>20"Hx36"W</t>
  </si>
  <si>
    <r>
      <t>Dancing Queen</t>
    </r>
    <r>
      <rPr>
        <b/>
        <sz val="8"/>
        <rFont val="Calibri"/>
        <family val="2"/>
      </rPr>
      <t xml:space="preserve"> - HOSTA OF THE YEAR 2020</t>
    </r>
  </si>
  <si>
    <t>18"Hx30"W</t>
  </si>
  <si>
    <t>Dream Queen</t>
  </si>
  <si>
    <t>10"Hx29"W</t>
  </si>
  <si>
    <t>Earth Angel</t>
  </si>
  <si>
    <t>30"Hx40"W</t>
  </si>
  <si>
    <t>Elegans (sieboldiana)</t>
  </si>
  <si>
    <t>30"Hx36"W</t>
  </si>
  <si>
    <t>Fire Island</t>
  </si>
  <si>
    <t>10"Hx30"W</t>
  </si>
  <si>
    <t>First Frost</t>
  </si>
  <si>
    <t>16"Hx31"W</t>
  </si>
  <si>
    <t>Francee</t>
  </si>
  <si>
    <t>Frances Williams</t>
  </si>
  <si>
    <t>22"Hx48"W</t>
  </si>
  <si>
    <t>Great Expectations</t>
  </si>
  <si>
    <t>24"Hx58"W</t>
  </si>
  <si>
    <t>Guacamole</t>
  </si>
  <si>
    <t>22"Hx38"W</t>
  </si>
  <si>
    <t>Halcyon</t>
  </si>
  <si>
    <t>20"Hx24"W</t>
  </si>
  <si>
    <t>Minuteman</t>
  </si>
  <si>
    <t>22"Hx30"W</t>
  </si>
  <si>
    <t>Night Before Christmas</t>
  </si>
  <si>
    <t>26"Hx36"W</t>
  </si>
  <si>
    <t>Paradigm</t>
  </si>
  <si>
    <t>Patriot</t>
  </si>
  <si>
    <t>Paul's Glory</t>
  </si>
  <si>
    <t>25"Hx40"W</t>
  </si>
  <si>
    <t>Queen Josephine</t>
  </si>
  <si>
    <t>16"Hx40"W</t>
  </si>
  <si>
    <t>Rainforest Sunrise</t>
  </si>
  <si>
    <t>10"Hx24"W</t>
  </si>
  <si>
    <t>Regal Splendor</t>
  </si>
  <si>
    <t>36"Hx36"W</t>
  </si>
  <si>
    <t>So Sweet</t>
  </si>
  <si>
    <t>20"Hx45"W</t>
  </si>
  <si>
    <t>Stained Glass</t>
  </si>
  <si>
    <t>15"Hx30"W</t>
  </si>
  <si>
    <t>Sum &amp; Substance</t>
  </si>
  <si>
    <t>36"Hx60"W</t>
  </si>
  <si>
    <r>
      <t xml:space="preserve">Victory </t>
    </r>
    <r>
      <rPr>
        <b/>
        <sz val="8"/>
        <rFont val="Calibri"/>
        <family val="2"/>
      </rPr>
      <t>- HOSTA OF THE YEAR 2015</t>
    </r>
  </si>
  <si>
    <t>34"Hx48"W</t>
  </si>
  <si>
    <t>Vulcan</t>
  </si>
  <si>
    <t>22"Hx36"W</t>
  </si>
  <si>
    <t>Wide Brim</t>
  </si>
  <si>
    <t>20"Hx30"W</t>
  </si>
  <si>
    <t xml:space="preserve">Iberis (Candytuft) </t>
  </si>
  <si>
    <r>
      <t>sempervirens Snowstation</t>
    </r>
    <r>
      <rPr>
        <sz val="8"/>
        <color rgb="FFFF0000"/>
        <rFont val="Calibri"/>
        <family val="2"/>
      </rPr>
      <t xml:space="preserve"> - NOT IN CATALOG  </t>
    </r>
    <r>
      <rPr>
        <sz val="7"/>
        <color theme="1"/>
        <rFont val="Calibri"/>
        <family val="2"/>
      </rPr>
      <t>PP29637</t>
    </r>
  </si>
  <si>
    <t>sempervirens Snowsurfer™ Forte</t>
  </si>
  <si>
    <t>6-12"</t>
  </si>
  <si>
    <t>Iris Germanica (Tall Bearded &amp; Reblooming)</t>
  </si>
  <si>
    <t>Batik</t>
  </si>
  <si>
    <t>#1 Rhizome</t>
  </si>
  <si>
    <t>Breakers</t>
  </si>
  <si>
    <t xml:space="preserve">Immortality </t>
  </si>
  <si>
    <t>28"</t>
  </si>
  <si>
    <t>Mariposa Autumn</t>
  </si>
  <si>
    <t>32"</t>
  </si>
  <si>
    <t>Oui Madame</t>
  </si>
  <si>
    <t>38"</t>
  </si>
  <si>
    <t>Peggy Sue</t>
  </si>
  <si>
    <t>34"</t>
  </si>
  <si>
    <t>Savannah Sunset</t>
  </si>
  <si>
    <t>Sharp Dressed Man</t>
  </si>
  <si>
    <t>That's All Folks</t>
  </si>
  <si>
    <t>40"</t>
  </si>
  <si>
    <t>Raptor Red</t>
  </si>
  <si>
    <t>Iris Pallida (Zebra Iris)</t>
  </si>
  <si>
    <t>Albovariegata-white var.</t>
  </si>
  <si>
    <t xml:space="preserve">Aureovariegata-yellow var.  </t>
  </si>
  <si>
    <t>Iris Siberica  (Siberian Iris)</t>
  </si>
  <si>
    <t>Butter &amp; Sugar</t>
  </si>
  <si>
    <t>2-3 Fan</t>
  </si>
  <si>
    <t>Caesar's Brother</t>
  </si>
  <si>
    <t>Lavandula (Lavender)</t>
  </si>
  <si>
    <t>ang. Munstead</t>
  </si>
  <si>
    <t>12-15"</t>
  </si>
  <si>
    <t>x Intermedia Phenomenal</t>
  </si>
  <si>
    <t>PP24193</t>
  </si>
  <si>
    <t>24-32"</t>
  </si>
  <si>
    <t>Leucanthemum (Shasta Daisy)</t>
  </si>
  <si>
    <t>s. Becky</t>
  </si>
  <si>
    <t>28-36"</t>
  </si>
  <si>
    <t>s. Madonna</t>
  </si>
  <si>
    <t>s. Snowcap</t>
  </si>
  <si>
    <t>Lupinus Hybrid (Lupine)</t>
  </si>
  <si>
    <t>Westcountry™ Blacksmith</t>
  </si>
  <si>
    <t>30-36"</t>
  </si>
  <si>
    <t>Westcountry™ Manhattan Lights</t>
  </si>
  <si>
    <t>PP18868</t>
  </si>
  <si>
    <t>Westcountry™ Red Rum</t>
  </si>
  <si>
    <t>PP18709</t>
  </si>
  <si>
    <t>Westcountry™ Tequila Flame</t>
  </si>
  <si>
    <t>PP23047</t>
  </si>
  <si>
    <t>Monarda (Bee Balm)</t>
  </si>
  <si>
    <t>didyma Balmy™ Purple</t>
  </si>
  <si>
    <t>PP25561</t>
  </si>
  <si>
    <t>didyma Balmy™ Rose</t>
  </si>
  <si>
    <t>PP26567</t>
  </si>
  <si>
    <t>Fireball</t>
  </si>
  <si>
    <t>PP14235</t>
  </si>
  <si>
    <t>Nepeta (Catmint)</t>
  </si>
  <si>
    <t>faas. Walker's Low</t>
  </si>
  <si>
    <t>faas. Junior Walker™</t>
  </si>
  <si>
    <t>PP20374</t>
  </si>
  <si>
    <t>Paeonia (Garden Peony)</t>
  </si>
  <si>
    <t>(2-3 eye for 1 gallon production )</t>
  </si>
  <si>
    <t>Benjamin Franklin</t>
  </si>
  <si>
    <t>Bowl of Beauty</t>
  </si>
  <si>
    <t>23-25"</t>
  </si>
  <si>
    <t>Dr. Alexander Fleming</t>
  </si>
  <si>
    <t>28-30"</t>
  </si>
  <si>
    <t>Duchesse de Nemours</t>
  </si>
  <si>
    <t>Edulis Superba</t>
  </si>
  <si>
    <t>Felix Crousse</t>
  </si>
  <si>
    <t>Gay Paree</t>
  </si>
  <si>
    <t>29-31"</t>
  </si>
  <si>
    <t>Kansas</t>
  </si>
  <si>
    <t>Karl Rosenfield</t>
  </si>
  <si>
    <t>Mons. Jules Elie</t>
  </si>
  <si>
    <t>Sarah Bernhardt</t>
  </si>
  <si>
    <t>Shirley Temple</t>
  </si>
  <si>
    <t>Top Brass</t>
  </si>
  <si>
    <t>(3-5 eye for 1.5 - 2gallon production )</t>
  </si>
  <si>
    <t>Perovskia (Russian Sage)</t>
  </si>
  <si>
    <t>artriplicifolia Little Spire</t>
  </si>
  <si>
    <t>PP11643</t>
  </si>
  <si>
    <t>Phlox subulata (Creeping Phlox)</t>
  </si>
  <si>
    <t>sub. Amazing Grace</t>
  </si>
  <si>
    <t>4-6"</t>
  </si>
  <si>
    <t>50 Cell</t>
  </si>
  <si>
    <t>sub. Candy Stripe</t>
  </si>
  <si>
    <t>sub. Emerald Blue</t>
  </si>
  <si>
    <t>sub. Emerald Pink</t>
  </si>
  <si>
    <t>sub. Purple Beauty</t>
  </si>
  <si>
    <t>sub. Red Wing</t>
  </si>
  <si>
    <t>Rudbeckia (Black-Eyed Susan)</t>
  </si>
  <si>
    <t>American Gold Rush</t>
  </si>
  <si>
    <t>PP28498</t>
  </si>
  <si>
    <t>fulgida Goldsturm</t>
  </si>
  <si>
    <t>fulgida var. s. Little Goldstar</t>
  </si>
  <si>
    <t>PP22397</t>
  </si>
  <si>
    <t>14-16"</t>
  </si>
  <si>
    <t>Salvia (Meadow Sage)</t>
  </si>
  <si>
    <t>nem. Blue Marvel</t>
  </si>
  <si>
    <t>PP27018</t>
  </si>
  <si>
    <t>nem. Caradonna</t>
  </si>
  <si>
    <t>nem. East Friesland</t>
  </si>
  <si>
    <t>nem. May Night</t>
  </si>
  <si>
    <t>nem. Rose Marvel</t>
  </si>
  <si>
    <t>Scabiosa (Pincushion Flower)</t>
  </si>
  <si>
    <t>c. Butterfly Blue</t>
  </si>
  <si>
    <t>Sedum (Stonecrop)</t>
  </si>
  <si>
    <t>takesimense Atlantis</t>
  </si>
  <si>
    <t>PP27454</t>
  </si>
  <si>
    <t xml:space="preserve">Sedum -  SunSparkler™ Series </t>
  </si>
  <si>
    <t>SunSparkler® Angelina's Teacup</t>
  </si>
  <si>
    <t>3"</t>
  </si>
  <si>
    <t>SunSparkler® Dazzleberry</t>
  </si>
  <si>
    <t>PP22457</t>
  </si>
  <si>
    <t>SunSparkler® Dream Dazzler</t>
  </si>
  <si>
    <t>SunSparkler® Firecracker</t>
  </si>
  <si>
    <t>PP26595</t>
  </si>
  <si>
    <t>SunSparkler® Lime Twister</t>
  </si>
  <si>
    <t>PP26895</t>
  </si>
  <si>
    <t>9"</t>
  </si>
  <si>
    <t>SunSparkler® Lime Zinger</t>
  </si>
  <si>
    <t>PP24632</t>
  </si>
  <si>
    <t>SunSparkler® Plum Dazzled</t>
  </si>
  <si>
    <r>
      <rPr>
        <b/>
        <sz val="8"/>
        <color theme="1"/>
        <rFont val="Calibri"/>
        <family val="2"/>
      </rPr>
      <t>Sempervivium (Hens &amp; Chicks)</t>
    </r>
    <r>
      <rPr>
        <b/>
        <sz val="8"/>
        <color rgb="FF750030"/>
        <rFont val="Calibri"/>
        <family val="2"/>
      </rPr>
      <t xml:space="preserve"> - Tags Included</t>
    </r>
  </si>
  <si>
    <t>Chick Charms® - Gold Nugget</t>
  </si>
  <si>
    <t>2"</t>
  </si>
  <si>
    <t>Chick Charms® Citrus Sunrise</t>
  </si>
  <si>
    <t>Veronica (Speedwell)</t>
  </si>
  <si>
    <t>spicata Royal Candles</t>
  </si>
  <si>
    <t>COMMENTS</t>
  </si>
  <si>
    <t>Customer Name</t>
  </si>
  <si>
    <t>Customer PO</t>
  </si>
  <si>
    <t>2020 GROWING COLORS™ SUMMER/FALL ORDER RECAP</t>
  </si>
  <si>
    <t>Per Plant</t>
  </si>
  <si>
    <t>Total</t>
  </si>
  <si>
    <t>Average</t>
  </si>
  <si>
    <t>Ship Week</t>
  </si>
  <si>
    <t>Cost Totals</t>
  </si>
  <si>
    <t>Plants</t>
  </si>
  <si>
    <t>Cost</t>
  </si>
  <si>
    <t>Number of Plants</t>
  </si>
  <si>
    <t>Coreopsis</t>
  </si>
  <si>
    <t>Dianthus</t>
  </si>
  <si>
    <t>Dicentra</t>
  </si>
  <si>
    <t>Echinacea</t>
  </si>
  <si>
    <t>Geraniums</t>
  </si>
  <si>
    <t>Grasses</t>
  </si>
  <si>
    <t>Hemerocallis</t>
  </si>
  <si>
    <t>Heuchera</t>
  </si>
  <si>
    <t>Hosta</t>
  </si>
  <si>
    <t>Iris</t>
  </si>
  <si>
    <t>Peony</t>
  </si>
  <si>
    <t>Phlox</t>
  </si>
  <si>
    <t>Rudbeckia</t>
  </si>
  <si>
    <t>Salvia</t>
  </si>
  <si>
    <t>Sedum</t>
  </si>
  <si>
    <t>Veronica</t>
  </si>
  <si>
    <t>Other Perennials</t>
  </si>
  <si>
    <t>Total Plants</t>
  </si>
  <si>
    <t>Total Plants Ordered</t>
  </si>
  <si>
    <t>Total Plants (in list)</t>
  </si>
  <si>
    <t>Total Plants (Other Perennials)</t>
  </si>
  <si>
    <t>Total Plant Cost</t>
  </si>
  <si>
    <t>Total Plant Cost (in list)</t>
  </si>
  <si>
    <t>Total Cost (Other Perennials)</t>
  </si>
  <si>
    <t>Number</t>
  </si>
  <si>
    <t>Name</t>
  </si>
  <si>
    <t>CustomerID</t>
  </si>
  <si>
    <t>Requested Ship Date</t>
  </si>
  <si>
    <t>Product ID</t>
  </si>
  <si>
    <t>OrderQty</t>
  </si>
  <si>
    <t>Customer PO Number</t>
  </si>
  <si>
    <t>OrderNumber</t>
  </si>
  <si>
    <t>Internal ID</t>
  </si>
  <si>
    <t>T1701857</t>
  </si>
  <si>
    <t>T6012002508</t>
  </si>
  <si>
    <t>T6014002518</t>
  </si>
  <si>
    <t>T6014502520</t>
  </si>
  <si>
    <t>T1702385</t>
  </si>
  <si>
    <t>T6016002520</t>
  </si>
  <si>
    <t>T1702415</t>
  </si>
  <si>
    <t>T1702425</t>
  </si>
  <si>
    <t>T1704147</t>
  </si>
  <si>
    <t>T1703737</t>
  </si>
  <si>
    <t>T1703827</t>
  </si>
  <si>
    <t>T1704197</t>
  </si>
  <si>
    <t>T1704217</t>
  </si>
  <si>
    <t>T1710118</t>
  </si>
  <si>
    <t>T1710108</t>
  </si>
  <si>
    <t>T1710148</t>
  </si>
  <si>
    <t>T1710178</t>
  </si>
  <si>
    <t>T1712647</t>
  </si>
  <si>
    <t>T1712827</t>
  </si>
  <si>
    <t>T1712747</t>
  </si>
  <si>
    <t>T1713007</t>
  </si>
  <si>
    <t>T1713107</t>
  </si>
  <si>
    <t>T1715847</t>
  </si>
  <si>
    <t>T1716237</t>
  </si>
  <si>
    <t>T1716557</t>
  </si>
  <si>
    <t>T1716587</t>
  </si>
  <si>
    <t>T1716377</t>
  </si>
  <si>
    <t>T1718300</t>
  </si>
  <si>
    <t>T1718302</t>
  </si>
  <si>
    <t>T1718306</t>
  </si>
  <si>
    <t>T1718350</t>
  </si>
  <si>
    <t>T1718352</t>
  </si>
  <si>
    <t>T1718356</t>
  </si>
  <si>
    <t>T1718450</t>
  </si>
  <si>
    <t>T1718457</t>
  </si>
  <si>
    <t>T1719017</t>
  </si>
  <si>
    <t>T1719147</t>
  </si>
  <si>
    <t>T1718837</t>
  </si>
  <si>
    <t>T1718847</t>
  </si>
  <si>
    <t>T1719067</t>
  </si>
  <si>
    <t>T1719267</t>
  </si>
  <si>
    <t>T1719107</t>
  </si>
  <si>
    <t>T1719277</t>
  </si>
  <si>
    <t>T1719167</t>
  </si>
  <si>
    <t>T1718767</t>
  </si>
  <si>
    <t>T1719037</t>
  </si>
  <si>
    <t>T1720797</t>
  </si>
  <si>
    <t>T1720817</t>
  </si>
  <si>
    <t>T1720807</t>
  </si>
  <si>
    <t>T1723057</t>
  </si>
  <si>
    <t>T1723307</t>
  </si>
  <si>
    <t>T1776107</t>
  </si>
  <si>
    <t>T1776127</t>
  </si>
  <si>
    <t>T1776147</t>
  </si>
  <si>
    <t>T1776767</t>
  </si>
  <si>
    <t>T1776827</t>
  </si>
  <si>
    <t>T1777027</t>
  </si>
  <si>
    <t>T1777077</t>
  </si>
  <si>
    <t>T1725035</t>
  </si>
  <si>
    <t>T1725155</t>
  </si>
  <si>
    <t>T1725135</t>
  </si>
  <si>
    <t>T1725258</t>
  </si>
  <si>
    <t>T1725278</t>
  </si>
  <si>
    <t>T1725340</t>
  </si>
  <si>
    <t>T1725888</t>
  </si>
  <si>
    <t>T1726078</t>
  </si>
  <si>
    <t>T1726308</t>
  </si>
  <si>
    <t>T1726370</t>
  </si>
  <si>
    <t>T1726378</t>
  </si>
  <si>
    <t>T1726580</t>
  </si>
  <si>
    <t>T1726588</t>
  </si>
  <si>
    <t>T1726800</t>
  </si>
  <si>
    <t>T1726808</t>
  </si>
  <si>
    <t>T1726908</t>
  </si>
  <si>
    <t>T1727058</t>
  </si>
  <si>
    <t>T1727208</t>
  </si>
  <si>
    <t>T1727308</t>
  </si>
  <si>
    <t>T1727370</t>
  </si>
  <si>
    <t>T1727378</t>
  </si>
  <si>
    <t>T1727500</t>
  </si>
  <si>
    <t>T1727508</t>
  </si>
  <si>
    <t>T1727608</t>
  </si>
  <si>
    <t>T1727630</t>
  </si>
  <si>
    <t>T1727658</t>
  </si>
  <si>
    <t>T1727700</t>
  </si>
  <si>
    <t>T1727708</t>
  </si>
  <si>
    <t>T1727840</t>
  </si>
  <si>
    <t>T1727848</t>
  </si>
  <si>
    <t>T1727870</t>
  </si>
  <si>
    <t>T1727878</t>
  </si>
  <si>
    <t>T1728208</t>
  </si>
  <si>
    <t>T1728228</t>
  </si>
  <si>
    <t>T1728278</t>
  </si>
  <si>
    <t>T1728288</t>
  </si>
  <si>
    <t>T1728268</t>
  </si>
  <si>
    <t>T1728400</t>
  </si>
  <si>
    <t>T1728408</t>
  </si>
  <si>
    <t>T1728800</t>
  </si>
  <si>
    <t>T1728808</t>
  </si>
  <si>
    <t>T1728858</t>
  </si>
  <si>
    <t>T1729900</t>
  </si>
  <si>
    <t>T1729908</t>
  </si>
  <si>
    <t>T1730300</t>
  </si>
  <si>
    <t>T1730400</t>
  </si>
  <si>
    <t>T1730667</t>
  </si>
  <si>
    <t>T1730707</t>
  </si>
  <si>
    <t>T1730907</t>
  </si>
  <si>
    <t>T1731017</t>
  </si>
  <si>
    <t>T1731027</t>
  </si>
  <si>
    <t>T1731047</t>
  </si>
  <si>
    <t>T1730997</t>
  </si>
  <si>
    <t>T1731227</t>
  </si>
  <si>
    <t>T1731277</t>
  </si>
  <si>
    <t>T1731327</t>
  </si>
  <si>
    <t>T1731347</t>
  </si>
  <si>
    <t>T1731337</t>
  </si>
  <si>
    <t>T1731407</t>
  </si>
  <si>
    <t>T1731807</t>
  </si>
  <si>
    <t>T1731427</t>
  </si>
  <si>
    <t>T1731557</t>
  </si>
  <si>
    <t>T1732147</t>
  </si>
  <si>
    <t>T1732167</t>
  </si>
  <si>
    <t>T1732177</t>
  </si>
  <si>
    <t>T7532857</t>
  </si>
  <si>
    <t>T7532977</t>
  </si>
  <si>
    <t>T1733107</t>
  </si>
  <si>
    <t>T1733307</t>
  </si>
  <si>
    <t>T7533307</t>
  </si>
  <si>
    <t>T7133604</t>
  </si>
  <si>
    <t>T1734207</t>
  </si>
  <si>
    <t>Dancing Queen - HOSTA OF THE YEAR 2020</t>
  </si>
  <si>
    <t>T1733937</t>
  </si>
  <si>
    <t>T7533957</t>
  </si>
  <si>
    <t>T1733967</t>
  </si>
  <si>
    <t>T7533967</t>
  </si>
  <si>
    <t>T1734007</t>
  </si>
  <si>
    <t>T7534107</t>
  </si>
  <si>
    <t>T7134104</t>
  </si>
  <si>
    <t>T7534137</t>
  </si>
  <si>
    <t>T1734407</t>
  </si>
  <si>
    <t>T7534407</t>
  </si>
  <si>
    <t>T1734507</t>
  </si>
  <si>
    <t>T7534507</t>
  </si>
  <si>
    <t>T7535007</t>
  </si>
  <si>
    <t>T7135004</t>
  </si>
  <si>
    <t>T1735107</t>
  </si>
  <si>
    <t>T7535107</t>
  </si>
  <si>
    <t>T1735207</t>
  </si>
  <si>
    <t>T7535207</t>
  </si>
  <si>
    <t>T7135204</t>
  </si>
  <si>
    <t>T1736407</t>
  </si>
  <si>
    <t>T1736707</t>
  </si>
  <si>
    <t>T1737057</t>
  </si>
  <si>
    <t>T1737107</t>
  </si>
  <si>
    <t>T7537107</t>
  </si>
  <si>
    <t>T7137104</t>
  </si>
  <si>
    <t>T1739207</t>
  </si>
  <si>
    <t>T7537407</t>
  </si>
  <si>
    <t>T7137404</t>
  </si>
  <si>
    <t>T7537497</t>
  </si>
  <si>
    <t>T1737607</t>
  </si>
  <si>
    <t>T7538207</t>
  </si>
  <si>
    <t>T1738377</t>
  </si>
  <si>
    <t>T7538377</t>
  </si>
  <si>
    <t>T7538607</t>
  </si>
  <si>
    <t>Victory - HOSTA OF THE YEAR 2015</t>
  </si>
  <si>
    <t>T1739247</t>
  </si>
  <si>
    <t>T1739287</t>
  </si>
  <si>
    <t>T7539287</t>
  </si>
  <si>
    <t>T1739507</t>
  </si>
  <si>
    <t>T7139504</t>
  </si>
  <si>
    <t>sempervirens Snowstation</t>
  </si>
  <si>
    <t>T1740277</t>
  </si>
  <si>
    <t>T1740307</t>
  </si>
  <si>
    <t>T1741320</t>
  </si>
  <si>
    <t>T1741500</t>
  </si>
  <si>
    <t>T1741970</t>
  </si>
  <si>
    <t>T1742370</t>
  </si>
  <si>
    <t>T1743070</t>
  </si>
  <si>
    <t>T1742810</t>
  </si>
  <si>
    <t>T1743410</t>
  </si>
  <si>
    <t>T1743420</t>
  </si>
  <si>
    <t>T1743740</t>
  </si>
  <si>
    <t>T1743140</t>
  </si>
  <si>
    <t>T1748250</t>
  </si>
  <si>
    <t>T1748257</t>
  </si>
  <si>
    <t>T1748220</t>
  </si>
  <si>
    <t>T1748907</t>
  </si>
  <si>
    <t>T1749007</t>
  </si>
  <si>
    <t>T1750307</t>
  </si>
  <si>
    <t>T1750377</t>
  </si>
  <si>
    <t>T1750667</t>
  </si>
  <si>
    <t>T1750687</t>
  </si>
  <si>
    <t>T1750747</t>
  </si>
  <si>
    <t>T1751907</t>
  </si>
  <si>
    <t>T1751957</t>
  </si>
  <si>
    <t>T1751997</t>
  </si>
  <si>
    <t>T1751967</t>
  </si>
  <si>
    <t>T1752907</t>
  </si>
  <si>
    <t>T1752917</t>
  </si>
  <si>
    <t>T1753017</t>
  </si>
  <si>
    <t>T1753527</t>
  </si>
  <si>
    <t>T1753497</t>
  </si>
  <si>
    <t>T1754981</t>
  </si>
  <si>
    <t>T1755021</t>
  </si>
  <si>
    <t>T1755161</t>
  </si>
  <si>
    <t>T1755201</t>
  </si>
  <si>
    <t>T1755221</t>
  </si>
  <si>
    <t>T1755241</t>
  </si>
  <si>
    <t>T1755301</t>
  </si>
  <si>
    <t>T1755451</t>
  </si>
  <si>
    <t>T1755551</t>
  </si>
  <si>
    <t>T1755621</t>
  </si>
  <si>
    <t>T1755941</t>
  </si>
  <si>
    <t>T1756021</t>
  </si>
  <si>
    <t>T1756121</t>
  </si>
  <si>
    <t>T1754980</t>
  </si>
  <si>
    <t>T1755020</t>
  </si>
  <si>
    <t>T1755160</t>
  </si>
  <si>
    <t>T1755200</t>
  </si>
  <si>
    <t>T1755220</t>
  </si>
  <si>
    <t>T1755240</t>
  </si>
  <si>
    <t>T1755300</t>
  </si>
  <si>
    <t>T1755450</t>
  </si>
  <si>
    <t>T1755550</t>
  </si>
  <si>
    <t>T1755620</t>
  </si>
  <si>
    <t>T1755940</t>
  </si>
  <si>
    <t>T1756020</t>
  </si>
  <si>
    <t>T1756120</t>
  </si>
  <si>
    <t>T1758107</t>
  </si>
  <si>
    <t>T1759648</t>
  </si>
  <si>
    <t>T1759708</t>
  </si>
  <si>
    <t>T1759758</t>
  </si>
  <si>
    <t>T1759808</t>
  </si>
  <si>
    <t>T1759828</t>
  </si>
  <si>
    <t>T1759858</t>
  </si>
  <si>
    <t>T1763777</t>
  </si>
  <si>
    <t>T1763807</t>
  </si>
  <si>
    <t>T1763837</t>
  </si>
  <si>
    <t>T1764517</t>
  </si>
  <si>
    <t>T1764557</t>
  </si>
  <si>
    <t>T1764607</t>
  </si>
  <si>
    <t>T1764707</t>
  </si>
  <si>
    <t>T1764747</t>
  </si>
  <si>
    <t>T1765107</t>
  </si>
  <si>
    <t>T1765647</t>
  </si>
  <si>
    <t>T1765507</t>
  </si>
  <si>
    <t>T1765487</t>
  </si>
  <si>
    <t>T1765477</t>
  </si>
  <si>
    <t>T1765537</t>
  </si>
  <si>
    <t>T1765557</t>
  </si>
  <si>
    <t>T1765567</t>
  </si>
  <si>
    <t>T1765497</t>
  </si>
  <si>
    <t>T1769107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</si>
</sst>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_(&quot;$&quot;* #,##0.000_);_(&quot;$&quot;* \(#,##0.000\);_(&quot;$&quot;* &quot;-&quot;??_);_(@_)"/>
    <numFmt numFmtId="166" formatCode="#,##0.000"/>
    <numFmt numFmtId="167" formatCode="[$-409]d\-mmm;@"/>
    <numFmt numFmtId="168" formatCode="_(* #,##0_);_(* \(#,##0\);_(* &quot;-&quot;??_);_(@_)"/>
    <numFmt numFmtId="169" formatCode="m/d;@"/>
    <numFmt numFmtId="170" formatCode="[$-409]mmmm\ d\,\ yyyy;@"/>
    <numFmt numFmtId="171" formatCode="m/d;;"/>
    <numFmt numFmtId="172" formatCode="0;;"/>
    <numFmt numFmtId="173" formatCode="m/d/yy;@"/>
    <numFmt numFmtId="174" formatCode="m/d/yyyy;@"/>
  </numFmts>
  <fonts count="61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9"/>
      <color indexed="81"/>
      <name val="Tahoma"/>
      <family val="2"/>
    </font>
    <font>
      <b/>
      <sz val="14"/>
      <color indexed="9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6"/>
      <name val="Calibri"/>
      <family val="2"/>
      <scheme val="minor"/>
    </font>
    <font>
      <b/>
      <sz val="9"/>
      <name val="Calibri"/>
      <family val="2"/>
    </font>
    <font>
      <u/>
      <sz val="9"/>
      <name val="Geneva"/>
      <family val="2"/>
    </font>
    <font>
      <u/>
      <sz val="9"/>
      <color theme="10"/>
      <name val="Geneva"/>
    </font>
    <font>
      <u/>
      <sz val="9"/>
      <color theme="11"/>
      <name val="Geneva"/>
    </font>
    <font>
      <sz val="8"/>
      <color theme="1"/>
      <name val="Calibri"/>
      <family val="2"/>
      <scheme val="minor"/>
    </font>
    <font>
      <sz val="9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Geneva"/>
    </font>
    <font>
      <b/>
      <sz val="9"/>
      <name val="Geneva"/>
    </font>
    <font>
      <b/>
      <sz val="8"/>
      <color rgb="FF750030"/>
      <name val="Calibri"/>
      <family val="2"/>
    </font>
    <font>
      <sz val="7"/>
      <name val="Calibri"/>
      <family val="2"/>
    </font>
    <font>
      <sz val="8"/>
      <color theme="0"/>
      <name val="Calibri"/>
      <family val="2"/>
    </font>
    <font>
      <b/>
      <u/>
      <sz val="8"/>
      <color theme="1"/>
      <name val="Calibri"/>
      <family val="2"/>
    </font>
    <font>
      <sz val="8"/>
      <color indexed="10"/>
      <name val="Calibri"/>
      <family val="2"/>
    </font>
    <font>
      <b/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u/>
      <sz val="8"/>
      <name val="Calibri"/>
      <family val="2"/>
    </font>
    <font>
      <b/>
      <u/>
      <sz val="10"/>
      <name val="Calibri"/>
      <family val="2"/>
    </font>
    <font>
      <sz val="8"/>
      <color theme="1"/>
      <name val="Calibri"/>
      <family val="2"/>
    </font>
    <font>
      <b/>
      <sz val="7"/>
      <name val="Calibri"/>
      <family val="2"/>
    </font>
    <font>
      <b/>
      <sz val="9"/>
      <color theme="0"/>
      <name val="Calibri"/>
      <family val="2"/>
    </font>
    <font>
      <sz val="8"/>
      <name val="Geneva"/>
    </font>
    <font>
      <b/>
      <sz val="14"/>
      <name val="Calibri"/>
      <family val="2"/>
      <scheme val="minor"/>
    </font>
    <font>
      <sz val="8"/>
      <color rgb="FFFF0000"/>
      <name val="Calibri"/>
      <family val="2"/>
    </font>
    <font>
      <sz val="6"/>
      <name val="Calibri"/>
      <family val="2"/>
    </font>
    <font>
      <sz val="7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750030"/>
        <bgColor indexed="64"/>
      </patternFill>
    </fill>
    <fill>
      <patternFill patternType="solid">
        <fgColor rgb="FF006A7F"/>
        <bgColor indexed="64"/>
      </patternFill>
    </fill>
    <fill>
      <patternFill patternType="solid">
        <fgColor rgb="FF9BA71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005077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hair">
        <color auto="1"/>
      </bottom>
      <diagonal style="thin">
        <color indexed="22"/>
      </diagonal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09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12" fillId="0" borderId="0"/>
    <xf numFmtId="0" fontId="1" fillId="0" borderId="0"/>
    <xf numFmtId="0" fontId="3" fillId="0" borderId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</cellStyleXfs>
  <cellXfs count="477">
    <xf numFmtId="164" fontId="0" fillId="0" borderId="0" xfId="0"/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68" fontId="5" fillId="0" borderId="0" xfId="1" applyNumberFormat="1" applyFont="1" applyAlignment="1">
      <alignment vertical="center"/>
    </xf>
    <xf numFmtId="164" fontId="5" fillId="0" borderId="0" xfId="0" applyFont="1" applyAlignment="1">
      <alignment vertical="center"/>
    </xf>
    <xf numFmtId="44" fontId="5" fillId="0" borderId="0" xfId="2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164" fontId="15" fillId="0" borderId="0" xfId="0" applyFont="1"/>
    <xf numFmtId="164" fontId="13" fillId="0" borderId="0" xfId="0" applyFont="1"/>
    <xf numFmtId="164" fontId="13" fillId="0" borderId="0" xfId="0" applyFont="1" applyAlignment="1">
      <alignment horizontal="center"/>
    </xf>
    <xf numFmtId="42" fontId="13" fillId="0" borderId="0" xfId="0" applyNumberFormat="1" applyFont="1"/>
    <xf numFmtId="164" fontId="5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3" fillId="0" borderId="0" xfId="0" applyNumberFormat="1" applyFont="1"/>
    <xf numFmtId="164" fontId="15" fillId="0" borderId="0" xfId="0" applyFont="1" applyAlignment="1">
      <alignment horizontal="right"/>
    </xf>
    <xf numFmtId="164" fontId="13" fillId="0" borderId="0" xfId="0" applyFont="1" applyAlignment="1">
      <alignment horizontal="right"/>
    </xf>
    <xf numFmtId="43" fontId="13" fillId="0" borderId="0" xfId="0" applyNumberFormat="1" applyFont="1"/>
    <xf numFmtId="164" fontId="16" fillId="0" borderId="0" xfId="0" applyFont="1"/>
    <xf numFmtId="0" fontId="17" fillId="0" borderId="0" xfId="0" applyNumberFormat="1" applyFont="1" applyAlignment="1">
      <alignment horizontal="center" vertical="center"/>
    </xf>
    <xf numFmtId="42" fontId="13" fillId="0" borderId="5" xfId="0" applyNumberFormat="1" applyFont="1" applyBorder="1"/>
    <xf numFmtId="171" fontId="13" fillId="0" borderId="0" xfId="0" applyNumberFormat="1" applyFont="1"/>
    <xf numFmtId="164" fontId="13" fillId="0" borderId="11" xfId="0" applyFont="1" applyBorder="1" applyAlignment="1">
      <alignment horizontal="center"/>
    </xf>
    <xf numFmtId="164" fontId="14" fillId="10" borderId="11" xfId="0" applyFont="1" applyFill="1" applyBorder="1" applyAlignment="1">
      <alignment horizontal="center"/>
    </xf>
    <xf numFmtId="164" fontId="14" fillId="0" borderId="23" xfId="0" applyFont="1" applyBorder="1"/>
    <xf numFmtId="164" fontId="13" fillId="0" borderId="17" xfId="0" applyFont="1" applyBorder="1"/>
    <xf numFmtId="164" fontId="14" fillId="10" borderId="8" xfId="0" applyFont="1" applyFill="1" applyBorder="1" applyAlignment="1">
      <alignment horizontal="center"/>
    </xf>
    <xf numFmtId="164" fontId="19" fillId="14" borderId="17" xfId="0" applyFont="1" applyFill="1" applyBorder="1"/>
    <xf numFmtId="164" fontId="19" fillId="13" borderId="17" xfId="0" applyFont="1" applyFill="1" applyBorder="1"/>
    <xf numFmtId="164" fontId="20" fillId="8" borderId="12" xfId="0" applyFont="1" applyFill="1" applyBorder="1"/>
    <xf numFmtId="164" fontId="19" fillId="12" borderId="31" xfId="0" applyFont="1" applyFill="1" applyBorder="1"/>
    <xf numFmtId="37" fontId="13" fillId="0" borderId="5" xfId="0" applyNumberFormat="1" applyFont="1" applyBorder="1"/>
    <xf numFmtId="37" fontId="13" fillId="0" borderId="17" xfId="0" applyNumberFormat="1" applyFont="1" applyBorder="1"/>
    <xf numFmtId="37" fontId="13" fillId="0" borderId="29" xfId="0" applyNumberFormat="1" applyFont="1" applyBorder="1"/>
    <xf numFmtId="37" fontId="14" fillId="0" borderId="24" xfId="0" applyNumberFormat="1" applyFont="1" applyBorder="1"/>
    <xf numFmtId="37" fontId="13" fillId="0" borderId="0" xfId="0" applyNumberFormat="1" applyFont="1"/>
    <xf numFmtId="41" fontId="13" fillId="0" borderId="0" xfId="0" applyNumberFormat="1" applyFont="1"/>
    <xf numFmtId="0" fontId="4" fillId="0" borderId="0" xfId="0" applyNumberFormat="1" applyFont="1" applyAlignment="1">
      <alignment vertical="center"/>
    </xf>
    <xf numFmtId="44" fontId="4" fillId="0" borderId="0" xfId="2" applyFont="1" applyAlignment="1">
      <alignment vertical="center"/>
    </xf>
    <xf numFmtId="44" fontId="13" fillId="0" borderId="0" xfId="0" applyNumberFormat="1" applyFont="1"/>
    <xf numFmtId="44" fontId="13" fillId="10" borderId="17" xfId="0" applyNumberFormat="1" applyFont="1" applyFill="1" applyBorder="1"/>
    <xf numFmtId="44" fontId="13" fillId="10" borderId="29" xfId="0" applyNumberFormat="1" applyFont="1" applyFill="1" applyBorder="1" applyAlignment="1">
      <alignment horizontal="center"/>
    </xf>
    <xf numFmtId="44" fontId="14" fillId="0" borderId="24" xfId="0" applyNumberFormat="1" applyFont="1" applyBorder="1"/>
    <xf numFmtId="44" fontId="13" fillId="10" borderId="25" xfId="0" applyNumberFormat="1" applyFont="1" applyFill="1" applyBorder="1"/>
    <xf numFmtId="44" fontId="13" fillId="10" borderId="29" xfId="0" applyNumberFormat="1" applyFont="1" applyFill="1" applyBorder="1"/>
    <xf numFmtId="3" fontId="13" fillId="10" borderId="17" xfId="0" applyNumberFormat="1" applyFont="1" applyFill="1" applyBorder="1" applyAlignment="1">
      <alignment horizontal="center"/>
    </xf>
    <xf numFmtId="3" fontId="13" fillId="10" borderId="29" xfId="0" applyNumberFormat="1" applyFont="1" applyFill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164" fontId="22" fillId="0" borderId="0" xfId="0" applyFont="1" applyAlignment="1">
      <alignment horizontal="right"/>
    </xf>
    <xf numFmtId="44" fontId="14" fillId="8" borderId="30" xfId="0" applyNumberFormat="1" applyFont="1" applyFill="1" applyBorder="1"/>
    <xf numFmtId="164" fontId="15" fillId="0" borderId="13" xfId="0" applyFont="1" applyBorder="1"/>
    <xf numFmtId="43" fontId="13" fillId="0" borderId="13" xfId="0" applyNumberFormat="1" applyFont="1" applyBorder="1"/>
    <xf numFmtId="164" fontId="13" fillId="0" borderId="13" xfId="0" applyFont="1" applyBorder="1"/>
    <xf numFmtId="164" fontId="23" fillId="0" borderId="0" xfId="0" applyFont="1"/>
    <xf numFmtId="14" fontId="23" fillId="0" borderId="0" xfId="0" applyNumberFormat="1" applyFont="1"/>
    <xf numFmtId="164" fontId="9" fillId="0" borderId="0" xfId="0" applyFont="1"/>
    <xf numFmtId="14" fontId="9" fillId="0" borderId="0" xfId="0" applyNumberFormat="1" applyFont="1"/>
    <xf numFmtId="0" fontId="23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7" fillId="0" borderId="0" xfId="0" applyFont="1" applyAlignment="1">
      <alignment horizontal="center"/>
    </xf>
    <xf numFmtId="0" fontId="27" fillId="0" borderId="0" xfId="0" applyNumberFormat="1" applyFont="1"/>
    <xf numFmtId="14" fontId="27" fillId="10" borderId="4" xfId="0" quotePrefix="1" applyNumberFormat="1" applyFont="1" applyFill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64" fontId="30" fillId="0" borderId="0" xfId="0" applyFont="1"/>
    <xf numFmtId="164" fontId="31" fillId="0" borderId="0" xfId="0" applyFont="1"/>
    <xf numFmtId="0" fontId="30" fillId="0" borderId="0" xfId="0" applyNumberFormat="1" applyFont="1" applyAlignment="1">
      <alignment horizontal="center"/>
    </xf>
    <xf numFmtId="0" fontId="30" fillId="0" borderId="0" xfId="0" applyNumberFormat="1" applyFont="1"/>
    <xf numFmtId="44" fontId="32" fillId="0" borderId="0" xfId="2" applyFont="1" applyAlignment="1">
      <alignment horizontal="center"/>
    </xf>
    <xf numFmtId="0" fontId="33" fillId="0" borderId="0" xfId="0" applyNumberFormat="1" applyFont="1" applyAlignment="1">
      <alignment vertical="center"/>
    </xf>
    <xf numFmtId="173" fontId="31" fillId="0" borderId="0" xfId="0" applyNumberFormat="1" applyFont="1"/>
    <xf numFmtId="166" fontId="29" fillId="0" borderId="0" xfId="2" applyNumberFormat="1" applyFont="1" applyAlignment="1">
      <alignment horizontal="right"/>
    </xf>
    <xf numFmtId="164" fontId="30" fillId="0" borderId="0" xfId="0" applyFont="1" applyAlignment="1">
      <alignment vertical="center"/>
    </xf>
    <xf numFmtId="0" fontId="35" fillId="0" borderId="0" xfId="3" applyFont="1"/>
    <xf numFmtId="0" fontId="36" fillId="0" borderId="0" xfId="3" applyFont="1" applyAlignment="1">
      <alignment horizontal="left"/>
    </xf>
    <xf numFmtId="0" fontId="36" fillId="0" borderId="0" xfId="3" applyFont="1" applyAlignment="1">
      <alignment horizontal="center"/>
    </xf>
    <xf numFmtId="1" fontId="37" fillId="0" borderId="0" xfId="0" applyNumberFormat="1" applyFont="1" applyAlignment="1">
      <alignment horizontal="center"/>
    </xf>
    <xf numFmtId="0" fontId="38" fillId="0" borderId="0" xfId="0" applyNumberFormat="1" applyFont="1"/>
    <xf numFmtId="0" fontId="35" fillId="0" borderId="7" xfId="3" applyFont="1" applyBorder="1"/>
    <xf numFmtId="0" fontId="39" fillId="0" borderId="0" xfId="3" applyFont="1" applyAlignment="1">
      <alignment horizontal="right" vertical="center"/>
    </xf>
    <xf numFmtId="1" fontId="38" fillId="0" borderId="0" xfId="0" applyNumberFormat="1" applyFont="1" applyAlignment="1">
      <alignment horizontal="left"/>
    </xf>
    <xf numFmtId="0" fontId="38" fillId="0" borderId="13" xfId="0" applyNumberFormat="1" applyFont="1" applyBorder="1" applyAlignment="1">
      <alignment horizontal="right"/>
    </xf>
    <xf numFmtId="164" fontId="42" fillId="10" borderId="2" xfId="0" applyFont="1" applyFill="1" applyBorder="1"/>
    <xf numFmtId="0" fontId="44" fillId="0" borderId="4" xfId="0" applyNumberFormat="1" applyFont="1" applyBorder="1" applyAlignment="1" applyProtection="1">
      <alignment horizontal="center" vertical="center"/>
      <protection locked="0"/>
    </xf>
    <xf numFmtId="44" fontId="30" fillId="0" borderId="0" xfId="2" applyFont="1" applyAlignment="1">
      <alignment horizontal="center"/>
    </xf>
    <xf numFmtId="173" fontId="47" fillId="0" borderId="0" xfId="0" applyNumberFormat="1" applyFont="1" applyAlignment="1">
      <alignment horizontal="center"/>
    </xf>
    <xf numFmtId="164" fontId="48" fillId="0" borderId="8" xfId="0" applyFont="1" applyBorder="1" applyAlignment="1">
      <alignment horizontal="center"/>
    </xf>
    <xf numFmtId="164" fontId="43" fillId="0" borderId="7" xfId="0" applyFont="1" applyBorder="1"/>
    <xf numFmtId="164" fontId="47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0" fontId="47" fillId="0" borderId="0" xfId="0" applyNumberFormat="1" applyFont="1" applyAlignment="1">
      <alignment horizontal="center"/>
    </xf>
    <xf numFmtId="164" fontId="30" fillId="0" borderId="0" xfId="0" applyFont="1" applyAlignment="1">
      <alignment horizontal="left"/>
    </xf>
    <xf numFmtId="0" fontId="49" fillId="11" borderId="2" xfId="0" applyNumberFormat="1" applyFont="1" applyFill="1" applyBorder="1"/>
    <xf numFmtId="44" fontId="47" fillId="0" borderId="0" xfId="2" applyFont="1" applyAlignment="1">
      <alignment horizontal="center"/>
    </xf>
    <xf numFmtId="164" fontId="28" fillId="0" borderId="0" xfId="0" applyFont="1" applyAlignment="1">
      <alignment horizontal="center"/>
    </xf>
    <xf numFmtId="44" fontId="30" fillId="0" borderId="0" xfId="2" applyFont="1"/>
    <xf numFmtId="1" fontId="3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4" fillId="0" borderId="0" xfId="0" applyFont="1"/>
    <xf numFmtId="1" fontId="4" fillId="0" borderId="0" xfId="0" applyNumberFormat="1" applyFont="1" applyAlignment="1">
      <alignment horizontal="center"/>
    </xf>
    <xf numFmtId="164" fontId="23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" fontId="4" fillId="0" borderId="17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4" fontId="5" fillId="0" borderId="15" xfId="0" applyFont="1" applyBorder="1"/>
    <xf numFmtId="1" fontId="4" fillId="0" borderId="15" xfId="0" applyNumberFormat="1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" fontId="5" fillId="0" borderId="17" xfId="2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13" fillId="10" borderId="36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4" fontId="4" fillId="0" borderId="33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27" fillId="10" borderId="36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27" fillId="10" borderId="36" xfId="0" applyNumberFormat="1" applyFont="1" applyFill="1" applyBorder="1" applyAlignment="1">
      <alignment horizontal="center"/>
    </xf>
    <xf numFmtId="164" fontId="4" fillId="0" borderId="21" xfId="0" applyFont="1" applyBorder="1"/>
    <xf numFmtId="164" fontId="5" fillId="0" borderId="17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64" fontId="5" fillId="0" borderId="31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64" fontId="44" fillId="0" borderId="17" xfId="0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64" fontId="5" fillId="0" borderId="15" xfId="0" applyFont="1" applyBorder="1" applyAlignment="1">
      <alignment vertical="center"/>
    </xf>
    <xf numFmtId="164" fontId="5" fillId="0" borderId="19" xfId="0" applyFont="1" applyBorder="1" applyAlignment="1">
      <alignment horizontal="left" vertical="center"/>
    </xf>
    <xf numFmtId="164" fontId="5" fillId="0" borderId="32" xfId="0" applyFont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44" fontId="4" fillId="0" borderId="0" xfId="2" applyFont="1" applyAlignment="1">
      <alignment horizontal="center"/>
    </xf>
    <xf numFmtId="14" fontId="13" fillId="7" borderId="4" xfId="0" applyNumberFormat="1" applyFont="1" applyFill="1" applyBorder="1" applyAlignment="1">
      <alignment horizontal="center"/>
    </xf>
    <xf numFmtId="0" fontId="15" fillId="0" borderId="0" xfId="0" applyNumberFormat="1" applyFont="1"/>
    <xf numFmtId="37" fontId="15" fillId="0" borderId="0" xfId="0" applyNumberFormat="1" applyFont="1"/>
    <xf numFmtId="0" fontId="5" fillId="0" borderId="17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1" fontId="5" fillId="10" borderId="17" xfId="0" applyNumberFormat="1" applyFont="1" applyFill="1" applyBorder="1" applyAlignment="1">
      <alignment horizontal="center"/>
    </xf>
    <xf numFmtId="164" fontId="13" fillId="10" borderId="36" xfId="0" applyFont="1" applyFill="1" applyBorder="1" applyAlignment="1">
      <alignment horizontal="center"/>
    </xf>
    <xf numFmtId="164" fontId="13" fillId="10" borderId="38" xfId="0" applyFont="1" applyFill="1" applyBorder="1" applyAlignment="1">
      <alignment horizontal="center"/>
    </xf>
    <xf numFmtId="164" fontId="5" fillId="0" borderId="19" xfId="0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164" fontId="7" fillId="0" borderId="0" xfId="0" applyFont="1" applyAlignment="1">
      <alignment horizontal="left"/>
    </xf>
    <xf numFmtId="164" fontId="5" fillId="0" borderId="0" xfId="0" applyFont="1"/>
    <xf numFmtId="17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6" fontId="9" fillId="0" borderId="0" xfId="2" applyNumberFormat="1" applyFont="1" applyAlignment="1">
      <alignment horizontal="right"/>
    </xf>
    <xf numFmtId="0" fontId="6" fillId="2" borderId="0" xfId="0" applyNumberFormat="1" applyFont="1" applyFill="1" applyAlignment="1">
      <alignment horizontal="center" vertical="center"/>
    </xf>
    <xf numFmtId="164" fontId="5" fillId="0" borderId="0" xfId="0" applyFont="1" applyAlignment="1">
      <alignment horizontal="center"/>
    </xf>
    <xf numFmtId="0" fontId="5" fillId="3" borderId="0" xfId="0" applyNumberFormat="1" applyFont="1" applyFill="1"/>
    <xf numFmtId="0" fontId="5" fillId="0" borderId="0" xfId="0" applyNumberFormat="1" applyFont="1"/>
    <xf numFmtId="44" fontId="4" fillId="0" borderId="0" xfId="2" applyFont="1"/>
    <xf numFmtId="44" fontId="5" fillId="0" borderId="0" xfId="2" applyFont="1"/>
    <xf numFmtId="0" fontId="4" fillId="0" borderId="0" xfId="0" applyNumberFormat="1" applyFont="1"/>
    <xf numFmtId="164" fontId="9" fillId="0" borderId="0" xfId="0" applyFont="1" applyAlignment="1">
      <alignment horizontal="left" vertical="center"/>
    </xf>
    <xf numFmtId="164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64" fontId="9" fillId="0" borderId="0" xfId="0" applyFont="1" applyAlignment="1">
      <alignment horizontal="right" vertical="center"/>
    </xf>
    <xf numFmtId="164" fontId="4" fillId="0" borderId="0" xfId="0" applyFont="1" applyAlignment="1">
      <alignment horizontal="center"/>
    </xf>
    <xf numFmtId="0" fontId="7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vertical="center"/>
    </xf>
    <xf numFmtId="173" fontId="5" fillId="0" borderId="0" xfId="0" applyNumberFormat="1" applyFont="1"/>
    <xf numFmtId="164" fontId="2" fillId="0" borderId="7" xfId="0" applyFont="1" applyBorder="1"/>
    <xf numFmtId="164" fontId="2" fillId="0" borderId="0" xfId="0" applyFont="1"/>
    <xf numFmtId="164" fontId="2" fillId="0" borderId="0" xfId="0" applyFont="1" applyAlignment="1">
      <alignment horizontal="center"/>
    </xf>
    <xf numFmtId="164" fontId="4" fillId="10" borderId="4" xfId="0" applyFont="1" applyFill="1" applyBorder="1"/>
    <xf numFmtId="0" fontId="4" fillId="10" borderId="4" xfId="0" applyNumberFormat="1" applyFont="1" applyFill="1" applyBorder="1" applyAlignment="1">
      <alignment horizontal="center"/>
    </xf>
    <xf numFmtId="164" fontId="4" fillId="10" borderId="3" xfId="0" applyFont="1" applyFill="1" applyBorder="1" applyAlignment="1">
      <alignment horizontal="left"/>
    </xf>
    <xf numFmtId="164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170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10" xfId="0" applyFont="1" applyBorder="1" applyAlignment="1">
      <alignment horizontal="center" vertical="center"/>
    </xf>
    <xf numFmtId="167" fontId="5" fillId="3" borderId="0" xfId="0" applyNumberFormat="1" applyFont="1" applyFill="1"/>
    <xf numFmtId="44" fontId="5" fillId="0" borderId="0" xfId="2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164" fontId="5" fillId="9" borderId="0" xfId="0" applyFont="1" applyFill="1"/>
    <xf numFmtId="0" fontId="5" fillId="9" borderId="0" xfId="0" applyNumberFormat="1" applyFont="1" applyFill="1"/>
    <xf numFmtId="164" fontId="5" fillId="8" borderId="0" xfId="0" applyFont="1" applyFill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169" fontId="5" fillId="3" borderId="5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44" fontId="5" fillId="3" borderId="4" xfId="0" applyNumberFormat="1" applyFont="1" applyFill="1" applyBorder="1" applyAlignment="1">
      <alignment horizontal="center"/>
    </xf>
    <xf numFmtId="169" fontId="5" fillId="3" borderId="4" xfId="0" applyNumberFormat="1" applyFont="1" applyFill="1" applyBorder="1" applyAlignment="1">
      <alignment horizontal="center"/>
    </xf>
    <xf numFmtId="44" fontId="5" fillId="0" borderId="4" xfId="2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164" fontId="4" fillId="0" borderId="6" xfId="0" applyFont="1" applyBorder="1" applyAlignment="1">
      <alignment horizontal="left"/>
    </xf>
    <xf numFmtId="164" fontId="4" fillId="0" borderId="8" xfId="0" applyFont="1" applyBorder="1" applyAlignment="1">
      <alignment horizontal="left"/>
    </xf>
    <xf numFmtId="164" fontId="4" fillId="0" borderId="6" xfId="0" applyFont="1" applyBorder="1" applyAlignment="1">
      <alignment horizontal="center"/>
    </xf>
    <xf numFmtId="44" fontId="4" fillId="0" borderId="8" xfId="2" applyFont="1" applyBorder="1" applyAlignment="1">
      <alignment horizontal="center"/>
    </xf>
    <xf numFmtId="1" fontId="4" fillId="10" borderId="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10" borderId="5" xfId="0" applyNumberFormat="1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3" borderId="0" xfId="0" applyNumberFormat="1" applyFont="1" applyFill="1" applyAlignment="1">
      <alignment horizontal="center"/>
    </xf>
    <xf numFmtId="37" fontId="5" fillId="3" borderId="0" xfId="0" applyNumberFormat="1" applyFont="1" applyFill="1" applyAlignment="1">
      <alignment horizontal="center"/>
    </xf>
    <xf numFmtId="44" fontId="5" fillId="3" borderId="0" xfId="0" applyNumberFormat="1" applyFont="1" applyFill="1" applyAlignment="1">
      <alignment horizontal="center"/>
    </xf>
    <xf numFmtId="0" fontId="5" fillId="0" borderId="0" xfId="1" applyNumberFormat="1" applyFont="1" applyAlignment="1">
      <alignment horizontal="center"/>
    </xf>
    <xf numFmtId="164" fontId="4" fillId="0" borderId="12" xfId="0" applyFont="1" applyBorder="1"/>
    <xf numFmtId="164" fontId="4" fillId="0" borderId="11" xfId="0" applyFont="1" applyBorder="1" applyAlignment="1">
      <alignment horizontal="left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44" fontId="4" fillId="0" borderId="11" xfId="2" applyFont="1" applyBorder="1" applyAlignment="1">
      <alignment horizontal="center"/>
    </xf>
    <xf numFmtId="1" fontId="4" fillId="10" borderId="11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10" borderId="11" xfId="0" applyNumberFormat="1" applyFont="1" applyFill="1" applyBorder="1" applyAlignment="1">
      <alignment horizontal="center"/>
    </xf>
    <xf numFmtId="164" fontId="4" fillId="0" borderId="13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37" fontId="4" fillId="3" borderId="0" xfId="0" applyNumberFormat="1" applyFont="1" applyFill="1"/>
    <xf numFmtId="44" fontId="5" fillId="3" borderId="0" xfId="0" applyNumberFormat="1" applyFont="1" applyFill="1"/>
    <xf numFmtId="44" fontId="4" fillId="3" borderId="0" xfId="0" applyNumberFormat="1" applyFont="1" applyFill="1"/>
    <xf numFmtId="0" fontId="8" fillId="0" borderId="10" xfId="0" applyNumberFormat="1" applyFont="1" applyBorder="1" applyAlignment="1">
      <alignment horizontal="center"/>
    </xf>
    <xf numFmtId="164" fontId="7" fillId="4" borderId="1" xfId="0" applyFont="1" applyFill="1" applyBorder="1"/>
    <xf numFmtId="0" fontId="7" fillId="4" borderId="2" xfId="0" applyNumberFormat="1" applyFont="1" applyFill="1" applyBorder="1"/>
    <xf numFmtId="0" fontId="7" fillId="0" borderId="0" xfId="0" applyNumberFormat="1" applyFont="1"/>
    <xf numFmtId="44" fontId="5" fillId="4" borderId="0" xfId="2" applyFont="1" applyFill="1" applyAlignment="1">
      <alignment horizontal="center"/>
    </xf>
    <xf numFmtId="44" fontId="5" fillId="6" borderId="0" xfId="0" applyNumberFormat="1" applyFont="1" applyFill="1"/>
    <xf numFmtId="164" fontId="4" fillId="0" borderId="0" xfId="0" applyFont="1" applyAlignment="1">
      <alignment horizontal="left"/>
    </xf>
    <xf numFmtId="1" fontId="5" fillId="0" borderId="0" xfId="2" applyNumberFormat="1" applyFont="1" applyAlignment="1">
      <alignment horizontal="center"/>
    </xf>
    <xf numFmtId="166" fontId="5" fillId="0" borderId="0" xfId="2" applyNumberFormat="1" applyFont="1" applyAlignment="1">
      <alignment horizontal="center"/>
    </xf>
    <xf numFmtId="1" fontId="5" fillId="8" borderId="19" xfId="0" applyNumberFormat="1" applyFont="1" applyFill="1" applyBorder="1" applyAlignment="1">
      <alignment horizontal="center"/>
    </xf>
    <xf numFmtId="173" fontId="4" fillId="8" borderId="19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4" fontId="5" fillId="0" borderId="17" xfId="2" applyFont="1" applyBorder="1" applyAlignment="1">
      <alignment horizontal="center"/>
    </xf>
    <xf numFmtId="166" fontId="5" fillId="0" borderId="10" xfId="2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1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164" fontId="4" fillId="0" borderId="19" xfId="0" applyFont="1" applyBorder="1" applyAlignment="1">
      <alignment horizontal="center"/>
    </xf>
    <xf numFmtId="1" fontId="5" fillId="8" borderId="0" xfId="0" applyNumberFormat="1" applyFont="1" applyFill="1" applyAlignment="1">
      <alignment horizontal="center"/>
    </xf>
    <xf numFmtId="173" fontId="4" fillId="8" borderId="0" xfId="0" applyNumberFormat="1" applyFont="1" applyFill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4" fontId="4" fillId="0" borderId="0" xfId="0" applyFont="1" applyAlignment="1">
      <alignment horizontal="left" vertical="center"/>
    </xf>
    <xf numFmtId="164" fontId="4" fillId="0" borderId="22" xfId="0" applyFont="1" applyBorder="1"/>
    <xf numFmtId="0" fontId="4" fillId="0" borderId="22" xfId="0" applyNumberFormat="1" applyFont="1" applyBorder="1" applyAlignment="1">
      <alignment horizontal="center"/>
    </xf>
    <xf numFmtId="164" fontId="4" fillId="0" borderId="21" xfId="0" applyFont="1" applyBorder="1" applyAlignment="1">
      <alignment horizontal="left"/>
    </xf>
    <xf numFmtId="164" fontId="4" fillId="0" borderId="21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164" fontId="4" fillId="0" borderId="19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19" xfId="0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164" fontId="4" fillId="0" borderId="10" xfId="0" applyFont="1" applyBorder="1"/>
    <xf numFmtId="0" fontId="4" fillId="0" borderId="16" xfId="0" applyNumberFormat="1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44" fontId="5" fillId="0" borderId="31" xfId="2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66" fontId="5" fillId="0" borderId="12" xfId="2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10" borderId="31" xfId="0" applyNumberFormat="1" applyFont="1" applyFill="1" applyBorder="1" applyAlignment="1" applyProtection="1">
      <alignment horizontal="center"/>
      <protection locked="0"/>
    </xf>
    <xf numFmtId="164" fontId="4" fillId="0" borderId="37" xfId="0" applyFont="1" applyBorder="1"/>
    <xf numFmtId="164" fontId="4" fillId="0" borderId="33" xfId="0" applyFont="1" applyBorder="1" applyAlignment="1">
      <alignment horizontal="left"/>
    </xf>
    <xf numFmtId="164" fontId="4" fillId="0" borderId="7" xfId="0" quotePrefix="1" applyFont="1" applyBorder="1" applyAlignment="1">
      <alignment horizontal="center"/>
    </xf>
    <xf numFmtId="44" fontId="5" fillId="0" borderId="7" xfId="2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166" fontId="5" fillId="0" borderId="7" xfId="2" applyNumberFormat="1" applyFont="1" applyBorder="1" applyAlignment="1">
      <alignment horizontal="center"/>
    </xf>
    <xf numFmtId="1" fontId="5" fillId="8" borderId="7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73" fontId="4" fillId="8" borderId="7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5" fillId="0" borderId="22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164" fontId="5" fillId="8" borderId="2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64" fontId="15" fillId="0" borderId="6" xfId="0" applyFont="1" applyBorder="1"/>
    <xf numFmtId="164" fontId="15" fillId="0" borderId="10" xfId="0" applyFont="1" applyBorder="1"/>
    <xf numFmtId="164" fontId="5" fillId="0" borderId="15" xfId="0" applyFont="1" applyFill="1" applyBorder="1" applyAlignment="1">
      <alignment vertical="center"/>
    </xf>
    <xf numFmtId="164" fontId="5" fillId="0" borderId="19" xfId="0" applyFont="1" applyFill="1" applyBorder="1" applyAlignment="1">
      <alignment horizontal="left" vertical="center"/>
    </xf>
    <xf numFmtId="173" fontId="4" fillId="8" borderId="13" xfId="0" applyNumberFormat="1" applyFont="1" applyFill="1" applyBorder="1" applyAlignment="1">
      <alignment vertical="center"/>
    </xf>
    <xf numFmtId="164" fontId="13" fillId="0" borderId="0" xfId="0" applyFont="1" applyBorder="1" applyAlignment="1">
      <alignment horizontal="left" vertical="center"/>
    </xf>
    <xf numFmtId="164" fontId="13" fillId="0" borderId="13" xfId="0" applyFont="1" applyBorder="1" applyAlignment="1">
      <alignment horizontal="left" vertical="center"/>
    </xf>
    <xf numFmtId="164" fontId="17" fillId="8" borderId="2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64" fontId="13" fillId="0" borderId="16" xfId="0" applyFont="1" applyFill="1" applyBorder="1" applyAlignment="1">
      <alignment horizontal="left" vertical="center"/>
    </xf>
    <xf numFmtId="164" fontId="45" fillId="18" borderId="17" xfId="0" applyFont="1" applyFill="1" applyBorder="1" applyAlignment="1">
      <alignment horizontal="center"/>
    </xf>
    <xf numFmtId="164" fontId="5" fillId="0" borderId="41" xfId="0" applyFont="1" applyBorder="1" applyAlignment="1">
      <alignment horizontal="left" vertical="center"/>
    </xf>
    <xf numFmtId="1" fontId="27" fillId="10" borderId="38" xfId="0" applyNumberFormat="1" applyFont="1" applyFill="1" applyBorder="1" applyAlignment="1">
      <alignment horizontal="center"/>
    </xf>
    <xf numFmtId="164" fontId="45" fillId="8" borderId="17" xfId="0" applyFont="1" applyFill="1" applyBorder="1" applyAlignment="1">
      <alignment horizontal="center"/>
    </xf>
    <xf numFmtId="164" fontId="13" fillId="0" borderId="15" xfId="0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Border="1" applyAlignment="1" applyProtection="1">
      <alignment horizontal="center" vertical="center"/>
    </xf>
    <xf numFmtId="164" fontId="13" fillId="0" borderId="15" xfId="0" applyFont="1" applyBorder="1" applyAlignment="1" applyProtection="1">
      <alignment horizontal="left" vertical="center"/>
    </xf>
    <xf numFmtId="164" fontId="5" fillId="0" borderId="16" xfId="0" applyFont="1" applyBorder="1" applyAlignment="1" applyProtection="1">
      <alignment horizontal="left" vertical="center"/>
    </xf>
    <xf numFmtId="164" fontId="5" fillId="0" borderId="15" xfId="0" applyFont="1" applyBorder="1" applyAlignment="1" applyProtection="1">
      <alignment horizontal="center" vertical="center"/>
    </xf>
    <xf numFmtId="0" fontId="13" fillId="0" borderId="16" xfId="4" applyFont="1" applyBorder="1" applyAlignment="1" applyProtection="1">
      <alignment horizontal="left" vertical="center"/>
    </xf>
    <xf numFmtId="164" fontId="53" fillId="0" borderId="15" xfId="0" applyFont="1" applyBorder="1" applyAlignment="1" applyProtection="1">
      <alignment horizontal="center" vertical="center"/>
    </xf>
    <xf numFmtId="164" fontId="45" fillId="8" borderId="17" xfId="0" applyFont="1" applyFill="1" applyBorder="1" applyAlignment="1" applyProtection="1">
      <alignment horizontal="center"/>
    </xf>
    <xf numFmtId="164" fontId="5" fillId="0" borderId="16" xfId="0" applyFont="1" applyFill="1" applyBorder="1" applyAlignment="1" applyProtection="1">
      <alignment horizontal="left" vertical="center"/>
    </xf>
    <xf numFmtId="164" fontId="13" fillId="0" borderId="32" xfId="0" applyFont="1" applyFill="1" applyBorder="1" applyAlignment="1" applyProtection="1">
      <alignment horizontal="left" vertical="center"/>
    </xf>
    <xf numFmtId="164" fontId="5" fillId="0" borderId="35" xfId="0" applyFont="1" applyFill="1" applyBorder="1" applyAlignment="1" applyProtection="1">
      <alignment horizontal="left" vertical="center"/>
    </xf>
    <xf numFmtId="164" fontId="5" fillId="0" borderId="32" xfId="0" applyFont="1" applyBorder="1" applyAlignment="1" applyProtection="1">
      <alignment horizontal="center" vertical="center"/>
    </xf>
    <xf numFmtId="164" fontId="4" fillId="0" borderId="0" xfId="0" applyFont="1" applyProtection="1"/>
    <xf numFmtId="164" fontId="4" fillId="0" borderId="0" xfId="0" applyFont="1" applyAlignment="1" applyProtection="1">
      <alignment horizontal="left"/>
    </xf>
    <xf numFmtId="164" fontId="4" fillId="0" borderId="22" xfId="0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/>
    </xf>
    <xf numFmtId="1" fontId="4" fillId="0" borderId="15" xfId="0" applyNumberFormat="1" applyFont="1" applyBorder="1" applyAlignment="1" applyProtection="1">
      <alignment horizontal="center"/>
    </xf>
    <xf numFmtId="164" fontId="5" fillId="0" borderId="17" xfId="0" applyFont="1" applyBorder="1" applyAlignment="1" applyProtection="1">
      <alignment horizontal="center"/>
    </xf>
    <xf numFmtId="164" fontId="45" fillId="18" borderId="17" xfId="0" applyFont="1" applyFill="1" applyBorder="1" applyAlignment="1" applyProtection="1">
      <alignment horizontal="center"/>
    </xf>
    <xf numFmtId="164" fontId="5" fillId="0" borderId="15" xfId="0" applyFont="1" applyFill="1" applyBorder="1" applyAlignment="1" applyProtection="1">
      <alignment vertical="center"/>
    </xf>
    <xf numFmtId="164" fontId="5" fillId="0" borderId="19" xfId="0" applyFont="1" applyFill="1" applyBorder="1" applyAlignment="1" applyProtection="1">
      <alignment horizontal="left" vertical="center"/>
    </xf>
    <xf numFmtId="164" fontId="5" fillId="0" borderId="15" xfId="0" applyFont="1" applyBorder="1" applyAlignment="1" applyProtection="1">
      <alignment vertical="center"/>
    </xf>
    <xf numFmtId="164" fontId="5" fillId="0" borderId="19" xfId="0" applyFont="1" applyBorder="1" applyAlignment="1" applyProtection="1">
      <alignment horizontal="left" vertical="center"/>
    </xf>
    <xf numFmtId="164" fontId="4" fillId="0" borderId="19" xfId="0" applyFont="1" applyBorder="1" applyAlignment="1" applyProtection="1">
      <alignment horizontal="center"/>
    </xf>
    <xf numFmtId="1" fontId="4" fillId="0" borderId="19" xfId="0" applyNumberFormat="1" applyFont="1" applyBorder="1" applyAlignment="1" applyProtection="1">
      <alignment horizontal="center"/>
    </xf>
    <xf numFmtId="164" fontId="53" fillId="0" borderId="15" xfId="0" applyFont="1" applyBorder="1" applyAlignment="1" applyProtection="1">
      <alignment vertical="center"/>
    </xf>
    <xf numFmtId="164" fontId="50" fillId="0" borderId="15" xfId="0" applyFont="1" applyBorder="1" applyAlignment="1" applyProtection="1">
      <alignment horizontal="center"/>
    </xf>
    <xf numFmtId="164" fontId="53" fillId="0" borderId="15" xfId="0" applyFont="1" applyFill="1" applyBorder="1" applyAlignment="1" applyProtection="1">
      <alignment vertical="center"/>
    </xf>
    <xf numFmtId="164" fontId="5" fillId="0" borderId="19" xfId="0" applyFont="1" applyBorder="1" applyAlignment="1" applyProtection="1">
      <alignment horizontal="left"/>
    </xf>
    <xf numFmtId="164" fontId="5" fillId="0" borderId="15" xfId="0" applyFont="1" applyBorder="1" applyAlignment="1" applyProtection="1">
      <alignment horizontal="center"/>
    </xf>
    <xf numFmtId="164" fontId="5" fillId="8" borderId="15" xfId="0" applyFont="1" applyFill="1" applyBorder="1" applyAlignment="1" applyProtection="1">
      <alignment vertical="center"/>
    </xf>
    <xf numFmtId="164" fontId="5" fillId="8" borderId="19" xfId="0" applyFont="1" applyFill="1" applyBorder="1" applyAlignment="1" applyProtection="1">
      <alignment horizontal="left" vertical="center"/>
    </xf>
    <xf numFmtId="0" fontId="13" fillId="0" borderId="15" xfId="4" applyFont="1" applyBorder="1" applyAlignment="1" applyProtection="1">
      <alignment horizontal="center"/>
    </xf>
    <xf numFmtId="164" fontId="4" fillId="0" borderId="21" xfId="0" applyFont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</xf>
    <xf numFmtId="164" fontId="51" fillId="0" borderId="15" xfId="0" applyFont="1" applyBorder="1" applyAlignment="1" applyProtection="1">
      <alignment horizontal="left"/>
    </xf>
    <xf numFmtId="164" fontId="4" fillId="0" borderId="40" xfId="0" applyFont="1" applyBorder="1" applyAlignment="1" applyProtection="1">
      <alignment horizontal="left"/>
    </xf>
    <xf numFmtId="164" fontId="4" fillId="0" borderId="22" xfId="0" applyFont="1" applyBorder="1" applyAlignment="1" applyProtection="1">
      <alignment horizontal="left"/>
    </xf>
    <xf numFmtId="164" fontId="51" fillId="0" borderId="0" xfId="0" applyFont="1" applyProtection="1"/>
    <xf numFmtId="0" fontId="13" fillId="0" borderId="19" xfId="5" applyFont="1" applyBorder="1" applyAlignment="1" applyProtection="1">
      <alignment horizontal="left" vertical="center"/>
    </xf>
    <xf numFmtId="0" fontId="13" fillId="0" borderId="15" xfId="5" applyFont="1" applyBorder="1" applyAlignment="1" applyProtection="1">
      <alignment horizontal="center"/>
    </xf>
    <xf numFmtId="164" fontId="51" fillId="0" borderId="19" xfId="0" applyFont="1" applyBorder="1" applyProtection="1"/>
    <xf numFmtId="164" fontId="4" fillId="0" borderId="19" xfId="0" applyFont="1" applyBorder="1" applyAlignment="1" applyProtection="1">
      <alignment horizontal="left"/>
    </xf>
    <xf numFmtId="164" fontId="4" fillId="0" borderId="39" xfId="0" applyFont="1" applyBorder="1" applyAlignment="1" applyProtection="1">
      <alignment horizontal="center"/>
    </xf>
    <xf numFmtId="164" fontId="43" fillId="0" borderId="21" xfId="0" applyFont="1" applyBorder="1" applyProtection="1"/>
    <xf numFmtId="164" fontId="5" fillId="0" borderId="32" xfId="0" applyFont="1" applyBorder="1" applyAlignment="1" applyProtection="1">
      <alignment vertical="center"/>
    </xf>
    <xf numFmtId="164" fontId="5" fillId="0" borderId="35" xfId="0" applyFont="1" applyBorder="1" applyAlignment="1" applyProtection="1">
      <alignment horizontal="left" vertical="center"/>
    </xf>
    <xf numFmtId="164" fontId="5" fillId="0" borderId="32" xfId="0" applyFont="1" applyBorder="1" applyAlignment="1" applyProtection="1">
      <alignment horizontal="center"/>
    </xf>
    <xf numFmtId="3" fontId="13" fillId="0" borderId="36" xfId="0" applyNumberFormat="1" applyFont="1" applyBorder="1" applyAlignment="1" applyProtection="1">
      <alignment horizontal="center"/>
    </xf>
    <xf numFmtId="3" fontId="13" fillId="0" borderId="38" xfId="0" applyNumberFormat="1" applyFont="1" applyBorder="1" applyAlignment="1" applyProtection="1">
      <alignment horizontal="center"/>
    </xf>
    <xf numFmtId="1" fontId="5" fillId="0" borderId="0" xfId="2" applyNumberFormat="1" applyFont="1" applyAlignment="1" applyProtection="1">
      <alignment horizontal="center"/>
    </xf>
    <xf numFmtId="1" fontId="5" fillId="0" borderId="17" xfId="2" applyNumberFormat="1" applyFont="1" applyBorder="1" applyAlignment="1" applyProtection="1">
      <alignment horizontal="center"/>
    </xf>
    <xf numFmtId="1" fontId="5" fillId="0" borderId="17" xfId="0" applyNumberFormat="1" applyFont="1" applyBorder="1" applyAlignment="1" applyProtection="1">
      <alignment horizontal="center"/>
    </xf>
    <xf numFmtId="164" fontId="57" fillId="8" borderId="0" xfId="0" applyFont="1" applyFill="1" applyBorder="1" applyAlignment="1">
      <alignment horizontal="center" vertical="center"/>
    </xf>
    <xf numFmtId="164" fontId="4" fillId="0" borderId="19" xfId="0" applyFont="1" applyBorder="1" applyProtection="1"/>
    <xf numFmtId="164" fontId="5" fillId="0" borderId="3" xfId="0" applyFont="1" applyBorder="1" applyAlignment="1">
      <alignment horizontal="left"/>
    </xf>
    <xf numFmtId="1" fontId="4" fillId="0" borderId="31" xfId="0" applyNumberFormat="1" applyFont="1" applyBorder="1" applyAlignment="1">
      <alignment horizontal="center"/>
    </xf>
    <xf numFmtId="1" fontId="54" fillId="0" borderId="17" xfId="0" applyNumberFormat="1" applyFont="1" applyBorder="1" applyAlignment="1"/>
    <xf numFmtId="164" fontId="59" fillId="0" borderId="19" xfId="0" applyFont="1" applyBorder="1" applyAlignment="1" applyProtection="1">
      <alignment horizontal="right" vertical="center"/>
    </xf>
    <xf numFmtId="164" fontId="59" fillId="0" borderId="17" xfId="0" applyFont="1" applyBorder="1" applyAlignment="1" applyProtection="1">
      <alignment horizontal="center" vertical="center"/>
    </xf>
    <xf numFmtId="173" fontId="4" fillId="16" borderId="15" xfId="0" applyNumberFormat="1" applyFont="1" applyFill="1" applyBorder="1" applyAlignment="1">
      <alignment horizontal="center"/>
    </xf>
    <xf numFmtId="173" fontId="4" fillId="16" borderId="16" xfId="0" applyNumberFormat="1" applyFont="1" applyFill="1" applyBorder="1" applyAlignment="1">
      <alignment horizontal="center"/>
    </xf>
    <xf numFmtId="173" fontId="4" fillId="16" borderId="32" xfId="0" applyNumberFormat="1" applyFont="1" applyFill="1" applyBorder="1" applyAlignment="1">
      <alignment horizontal="center"/>
    </xf>
    <xf numFmtId="173" fontId="4" fillId="16" borderId="35" xfId="0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 vertical="top" wrapText="1"/>
    </xf>
    <xf numFmtId="1" fontId="4" fillId="10" borderId="3" xfId="0" applyNumberFormat="1" applyFont="1" applyFill="1" applyBorder="1" applyAlignment="1">
      <alignment horizontal="center"/>
    </xf>
    <xf numFmtId="1" fontId="4" fillId="10" borderId="2" xfId="0" applyNumberFormat="1" applyFont="1" applyFill="1" applyBorder="1" applyAlignment="1">
      <alignment horizontal="center"/>
    </xf>
    <xf numFmtId="1" fontId="43" fillId="8" borderId="3" xfId="0" applyNumberFormat="1" applyFont="1" applyFill="1" applyBorder="1" applyAlignment="1" applyProtection="1">
      <alignment horizontal="center" vertical="center"/>
      <protection locked="0"/>
    </xf>
    <xf numFmtId="1" fontId="43" fillId="8" borderId="2" xfId="0" applyNumberFormat="1" applyFont="1" applyFill="1" applyBorder="1" applyAlignment="1" applyProtection="1">
      <alignment horizontal="center" vertical="center"/>
      <protection locked="0"/>
    </xf>
    <xf numFmtId="164" fontId="48" fillId="17" borderId="3" xfId="0" applyFont="1" applyFill="1" applyBorder="1" applyAlignment="1">
      <alignment horizontal="center"/>
    </xf>
    <xf numFmtId="164" fontId="48" fillId="17" borderId="1" xfId="0" applyFont="1" applyFill="1" applyBorder="1" applyAlignment="1">
      <alignment horizontal="center"/>
    </xf>
    <xf numFmtId="164" fontId="48" fillId="17" borderId="2" xfId="0" applyFont="1" applyFill="1" applyBorder="1" applyAlignment="1">
      <alignment horizontal="center"/>
    </xf>
    <xf numFmtId="164" fontId="6" fillId="0" borderId="3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0" fontId="4" fillId="10" borderId="3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64" fontId="5" fillId="8" borderId="12" xfId="0" applyFont="1" applyFill="1" applyBorder="1" applyAlignment="1">
      <alignment horizontal="center"/>
    </xf>
    <xf numFmtId="164" fontId="5" fillId="8" borderId="13" xfId="0" applyFont="1" applyFill="1" applyBorder="1" applyAlignment="1">
      <alignment horizontal="center"/>
    </xf>
    <xf numFmtId="164" fontId="5" fillId="8" borderId="14" xfId="0" applyFont="1" applyFill="1" applyBorder="1" applyAlignment="1">
      <alignment horizontal="center"/>
    </xf>
    <xf numFmtId="164" fontId="46" fillId="10" borderId="6" xfId="0" applyFont="1" applyFill="1" applyBorder="1" applyAlignment="1">
      <alignment horizontal="center"/>
    </xf>
    <xf numFmtId="164" fontId="46" fillId="10" borderId="7" xfId="0" applyFont="1" applyFill="1" applyBorder="1" applyAlignment="1">
      <alignment horizontal="center"/>
    </xf>
    <xf numFmtId="164" fontId="46" fillId="10" borderId="9" xfId="0" applyFont="1" applyFill="1" applyBorder="1" applyAlignment="1">
      <alignment horizontal="center"/>
    </xf>
    <xf numFmtId="173" fontId="54" fillId="10" borderId="6" xfId="0" applyNumberFormat="1" applyFont="1" applyFill="1" applyBorder="1" applyAlignment="1">
      <alignment horizontal="center"/>
    </xf>
    <xf numFmtId="173" fontId="54" fillId="10" borderId="9" xfId="0" applyNumberFormat="1" applyFont="1" applyFill="1" applyBorder="1" applyAlignment="1">
      <alignment horizontal="center"/>
    </xf>
    <xf numFmtId="173" fontId="54" fillId="15" borderId="12" xfId="0" applyNumberFormat="1" applyFont="1" applyFill="1" applyBorder="1" applyAlignment="1">
      <alignment horizontal="center" vertical="center"/>
    </xf>
    <xf numFmtId="173" fontId="54" fillId="15" borderId="14" xfId="0" applyNumberFormat="1" applyFont="1" applyFill="1" applyBorder="1" applyAlignment="1">
      <alignment horizontal="center" vertical="center"/>
    </xf>
    <xf numFmtId="164" fontId="49" fillId="13" borderId="3" xfId="0" applyFont="1" applyFill="1" applyBorder="1" applyAlignment="1">
      <alignment vertical="center"/>
    </xf>
    <xf numFmtId="164" fontId="49" fillId="13" borderId="1" xfId="0" applyFont="1" applyFill="1" applyBorder="1" applyAlignment="1">
      <alignment vertical="center"/>
    </xf>
    <xf numFmtId="173" fontId="4" fillId="8" borderId="15" xfId="0" applyNumberFormat="1" applyFont="1" applyFill="1" applyBorder="1" applyAlignment="1">
      <alignment horizontal="center"/>
    </xf>
    <xf numFmtId="173" fontId="4" fillId="8" borderId="16" xfId="0" applyNumberFormat="1" applyFont="1" applyFill="1" applyBorder="1" applyAlignment="1">
      <alignment horizontal="center"/>
    </xf>
    <xf numFmtId="44" fontId="4" fillId="5" borderId="0" xfId="2" applyFont="1" applyFill="1" applyAlignment="1">
      <alignment horizontal="center" vertical="center"/>
    </xf>
    <xf numFmtId="164" fontId="40" fillId="0" borderId="1" xfId="0" applyFont="1" applyBorder="1" applyAlignment="1" applyProtection="1">
      <alignment horizontal="left" vertical="center"/>
      <protection locked="0"/>
    </xf>
    <xf numFmtId="164" fontId="40" fillId="0" borderId="2" xfId="0" applyFont="1" applyBorder="1" applyAlignment="1" applyProtection="1">
      <alignment horizontal="left" vertical="center"/>
      <protection locked="0"/>
    </xf>
    <xf numFmtId="0" fontId="39" fillId="0" borderId="0" xfId="3" applyFont="1" applyAlignment="1">
      <alignment horizontal="right"/>
    </xf>
    <xf numFmtId="0" fontId="39" fillId="0" borderId="20" xfId="3" applyFont="1" applyBorder="1" applyAlignment="1">
      <alignment horizontal="right"/>
    </xf>
    <xf numFmtId="164" fontId="4" fillId="10" borderId="3" xfId="0" applyFont="1" applyFill="1" applyBorder="1" applyAlignment="1">
      <alignment horizontal="center"/>
    </xf>
    <xf numFmtId="164" fontId="4" fillId="10" borderId="2" xfId="0" applyFont="1" applyFill="1" applyBorder="1" applyAlignment="1">
      <alignment horizontal="center"/>
    </xf>
    <xf numFmtId="0" fontId="7" fillId="0" borderId="3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2" xfId="0" applyNumberFormat="1" applyFont="1" applyBorder="1" applyAlignment="1" applyProtection="1">
      <alignment horizontal="left" vertical="center"/>
      <protection locked="0"/>
    </xf>
    <xf numFmtId="164" fontId="5" fillId="0" borderId="3" xfId="0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horizontal="center" vertical="center"/>
      <protection locked="0"/>
    </xf>
    <xf numFmtId="164" fontId="4" fillId="10" borderId="1" xfId="0" applyFont="1" applyFill="1" applyBorder="1" applyAlignment="1">
      <alignment horizontal="center"/>
    </xf>
    <xf numFmtId="1" fontId="45" fillId="8" borderId="1" xfId="0" applyNumberFormat="1" applyFont="1" applyFill="1" applyBorder="1" applyAlignment="1">
      <alignment horizontal="center"/>
    </xf>
    <xf numFmtId="1" fontId="45" fillId="8" borderId="2" xfId="0" applyNumberFormat="1" applyFont="1" applyFill="1" applyBorder="1" applyAlignment="1">
      <alignment horizontal="center"/>
    </xf>
    <xf numFmtId="164" fontId="13" fillId="0" borderId="6" xfId="0" applyFont="1" applyBorder="1" applyAlignment="1" applyProtection="1">
      <alignment horizontal="left" vertical="center"/>
      <protection locked="0"/>
    </xf>
    <xf numFmtId="164" fontId="13" fillId="0" borderId="7" xfId="0" applyFont="1" applyBorder="1" applyAlignment="1" applyProtection="1">
      <alignment horizontal="left" vertical="center"/>
      <protection locked="0"/>
    </xf>
    <xf numFmtId="164" fontId="13" fillId="0" borderId="9" xfId="0" applyFont="1" applyBorder="1" applyAlignment="1" applyProtection="1">
      <alignment horizontal="left" vertical="center"/>
      <protection locked="0"/>
    </xf>
    <xf numFmtId="164" fontId="13" fillId="0" borderId="12" xfId="0" applyFont="1" applyBorder="1" applyAlignment="1" applyProtection="1">
      <alignment horizontal="left" vertical="center"/>
      <protection locked="0"/>
    </xf>
    <xf numFmtId="164" fontId="13" fillId="0" borderId="13" xfId="0" applyFont="1" applyBorder="1" applyAlignment="1" applyProtection="1">
      <alignment horizontal="left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5" fillId="0" borderId="6" xfId="0" applyFont="1" applyBorder="1" applyAlignment="1" applyProtection="1">
      <alignment horizontal="center" vertic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2" xfId="0" applyFont="1" applyBorder="1" applyAlignment="1" applyProtection="1">
      <alignment horizontal="center" vertical="center"/>
      <protection locked="0"/>
    </xf>
    <xf numFmtId="0" fontId="52" fillId="0" borderId="7" xfId="0" applyNumberFormat="1" applyFont="1" applyBorder="1" applyAlignment="1">
      <alignment horizontal="center"/>
    </xf>
    <xf numFmtId="0" fontId="49" fillId="11" borderId="3" xfId="0" applyNumberFormat="1" applyFont="1" applyFill="1" applyBorder="1" applyAlignment="1">
      <alignment horizontal="center"/>
    </xf>
    <xf numFmtId="0" fontId="49" fillId="11" borderId="1" xfId="0" applyNumberFormat="1" applyFont="1" applyFill="1" applyBorder="1" applyAlignment="1">
      <alignment horizontal="center"/>
    </xf>
    <xf numFmtId="0" fontId="49" fillId="11" borderId="2" xfId="0" applyNumberFormat="1" applyFont="1" applyFill="1" applyBorder="1" applyAlignment="1">
      <alignment horizontal="center"/>
    </xf>
    <xf numFmtId="164" fontId="5" fillId="8" borderId="3" xfId="0" applyFont="1" applyFill="1" applyBorder="1" applyAlignment="1" applyProtection="1">
      <alignment horizontal="left" vertical="top" wrapText="1"/>
      <protection locked="0"/>
    </xf>
    <xf numFmtId="164" fontId="5" fillId="8" borderId="1" xfId="0" applyFont="1" applyFill="1" applyBorder="1" applyAlignment="1" applyProtection="1">
      <alignment horizontal="left" vertical="top" wrapText="1"/>
      <protection locked="0"/>
    </xf>
    <xf numFmtId="164" fontId="5" fillId="8" borderId="2" xfId="0" applyFont="1" applyFill="1" applyBorder="1" applyAlignment="1" applyProtection="1">
      <alignment horizontal="left" vertical="top" wrapText="1"/>
      <protection locked="0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8" fillId="10" borderId="3" xfId="0" applyFont="1" applyFill="1" applyBorder="1" applyAlignment="1">
      <alignment horizontal="center"/>
    </xf>
    <xf numFmtId="164" fontId="48" fillId="10" borderId="1" xfId="0" applyFont="1" applyFill="1" applyBorder="1" applyAlignment="1">
      <alignment horizontal="center"/>
    </xf>
    <xf numFmtId="164" fontId="48" fillId="10" borderId="2" xfId="0" applyFont="1" applyFill="1" applyBorder="1" applyAlignment="1">
      <alignment horizontal="center"/>
    </xf>
    <xf numFmtId="164" fontId="5" fillId="8" borderId="12" xfId="0" applyFont="1" applyFill="1" applyBorder="1" applyAlignment="1" applyProtection="1">
      <alignment horizontal="center"/>
      <protection locked="0"/>
    </xf>
    <xf numFmtId="164" fontId="5" fillId="8" borderId="13" xfId="0" applyFont="1" applyFill="1" applyBorder="1" applyAlignment="1" applyProtection="1">
      <alignment horizontal="center"/>
      <protection locked="0"/>
    </xf>
    <xf numFmtId="164" fontId="5" fillId="8" borderId="14" xfId="0" applyFont="1" applyFill="1" applyBorder="1" applyAlignment="1" applyProtection="1">
      <alignment horizontal="center"/>
      <protection locked="0"/>
    </xf>
    <xf numFmtId="14" fontId="4" fillId="8" borderId="3" xfId="0" applyNumberFormat="1" applyFont="1" applyFill="1" applyBorder="1" applyAlignment="1" applyProtection="1">
      <alignment horizontal="center"/>
      <protection locked="0"/>
    </xf>
    <xf numFmtId="14" fontId="5" fillId="8" borderId="2" xfId="0" applyNumberFormat="1" applyFont="1" applyFill="1" applyBorder="1" applyAlignment="1" applyProtection="1">
      <protection locked="0"/>
    </xf>
    <xf numFmtId="173" fontId="4" fillId="8" borderId="1" xfId="0" applyNumberFormat="1" applyFont="1" applyFill="1" applyBorder="1" applyAlignment="1">
      <alignment horizontal="right" vertical="center"/>
    </xf>
    <xf numFmtId="173" fontId="4" fillId="8" borderId="2" xfId="0" applyNumberFormat="1" applyFont="1" applyFill="1" applyBorder="1" applyAlignment="1">
      <alignment horizontal="right" vertical="center"/>
    </xf>
    <xf numFmtId="14" fontId="4" fillId="8" borderId="2" xfId="0" applyNumberFormat="1" applyFont="1" applyFill="1" applyBorder="1" applyAlignment="1" applyProtection="1">
      <alignment horizontal="center"/>
      <protection locked="0"/>
    </xf>
    <xf numFmtId="164" fontId="49" fillId="14" borderId="3" xfId="0" applyFont="1" applyFill="1" applyBorder="1" applyAlignment="1">
      <alignment horizontal="left" vertical="center"/>
    </xf>
    <xf numFmtId="164" fontId="55" fillId="14" borderId="1" xfId="0" applyFont="1" applyFill="1" applyBorder="1" applyAlignment="1">
      <alignment horizontal="left" vertical="center"/>
    </xf>
    <xf numFmtId="164" fontId="55" fillId="14" borderId="2" xfId="0" applyFont="1" applyFill="1" applyBorder="1" applyAlignment="1">
      <alignment horizontal="left" vertical="center"/>
    </xf>
    <xf numFmtId="164" fontId="34" fillId="11" borderId="3" xfId="0" applyFont="1" applyFill="1" applyBorder="1" applyAlignment="1">
      <alignment horizontal="center" vertical="center"/>
    </xf>
    <xf numFmtId="164" fontId="34" fillId="11" borderId="1" xfId="0" applyFont="1" applyFill="1" applyBorder="1" applyAlignment="1">
      <alignment horizontal="center" vertical="center"/>
    </xf>
    <xf numFmtId="164" fontId="34" fillId="11" borderId="2" xfId="0" applyFont="1" applyFill="1" applyBorder="1" applyAlignment="1">
      <alignment horizontal="center" vertical="center"/>
    </xf>
    <xf numFmtId="164" fontId="41" fillId="0" borderId="1" xfId="0" applyFont="1" applyBorder="1" applyAlignment="1" applyProtection="1">
      <alignment horizontal="left" vertical="center"/>
      <protection locked="0"/>
    </xf>
    <xf numFmtId="164" fontId="41" fillId="0" borderId="2" xfId="0" applyFont="1" applyBorder="1" applyAlignment="1" applyProtection="1">
      <alignment horizontal="left" vertical="center"/>
      <protection locked="0"/>
    </xf>
    <xf numFmtId="164" fontId="48" fillId="10" borderId="12" xfId="0" applyFont="1" applyFill="1" applyBorder="1" applyAlignment="1">
      <alignment horizontal="center"/>
    </xf>
    <xf numFmtId="164" fontId="48" fillId="10" borderId="13" xfId="0" applyFont="1" applyFill="1" applyBorder="1" applyAlignment="1">
      <alignment horizontal="center"/>
    </xf>
    <xf numFmtId="164" fontId="48" fillId="10" borderId="14" xfId="0" applyFont="1" applyFill="1" applyBorder="1" applyAlignment="1">
      <alignment horizontal="center"/>
    </xf>
    <xf numFmtId="164" fontId="5" fillId="8" borderId="3" xfId="0" applyFont="1" applyFill="1" applyBorder="1" applyAlignment="1" applyProtection="1">
      <alignment horizontal="left"/>
      <protection locked="0"/>
    </xf>
    <xf numFmtId="164" fontId="5" fillId="8" borderId="1" xfId="0" applyFont="1" applyFill="1" applyBorder="1" applyAlignment="1" applyProtection="1">
      <alignment horizontal="left"/>
      <protection locked="0"/>
    </xf>
    <xf numFmtId="164" fontId="5" fillId="8" borderId="2" xfId="0" applyFont="1" applyFill="1" applyBorder="1" applyAlignment="1" applyProtection="1">
      <alignment horizontal="left"/>
      <protection locked="0"/>
    </xf>
    <xf numFmtId="164" fontId="49" fillId="12" borderId="3" xfId="0" applyFont="1" applyFill="1" applyBorder="1" applyAlignment="1">
      <alignment vertical="center"/>
    </xf>
    <xf numFmtId="164" fontId="49" fillId="12" borderId="1" xfId="0" applyFont="1" applyFill="1" applyBorder="1" applyAlignment="1">
      <alignment vertical="center"/>
    </xf>
    <xf numFmtId="164" fontId="49" fillId="12" borderId="2" xfId="0" applyFont="1" applyFill="1" applyBorder="1" applyAlignment="1">
      <alignment vertical="center"/>
    </xf>
    <xf numFmtId="164" fontId="5" fillId="8" borderId="3" xfId="0" applyFont="1" applyFill="1" applyBorder="1" applyAlignment="1">
      <alignment horizontal="center"/>
    </xf>
    <xf numFmtId="164" fontId="5" fillId="8" borderId="1" xfId="0" applyFont="1" applyFill="1" applyBorder="1" applyAlignment="1">
      <alignment horizontal="center"/>
    </xf>
    <xf numFmtId="164" fontId="5" fillId="8" borderId="2" xfId="0" applyFont="1" applyFill="1" applyBorder="1" applyAlignment="1">
      <alignment horizontal="center"/>
    </xf>
    <xf numFmtId="164" fontId="43" fillId="0" borderId="7" xfId="0" applyFont="1" applyBorder="1" applyAlignment="1">
      <alignment horizontal="right" vertical="center"/>
    </xf>
    <xf numFmtId="0" fontId="43" fillId="0" borderId="13" xfId="0" applyNumberFormat="1" applyFont="1" applyBorder="1" applyAlignment="1">
      <alignment horizontal="right" vertical="center"/>
    </xf>
    <xf numFmtId="164" fontId="18" fillId="14" borderId="3" xfId="0" applyFont="1" applyFill="1" applyBorder="1" applyAlignment="1">
      <alignment horizontal="center"/>
    </xf>
    <xf numFmtId="164" fontId="18" fillId="14" borderId="1" xfId="0" applyFont="1" applyFill="1" applyBorder="1" applyAlignment="1">
      <alignment horizontal="center"/>
    </xf>
    <xf numFmtId="164" fontId="18" fillId="14" borderId="2" xfId="0" applyFont="1" applyFill="1" applyBorder="1" applyAlignment="1">
      <alignment horizontal="center"/>
    </xf>
    <xf numFmtId="172" fontId="16" fillId="0" borderId="3" xfId="0" applyNumberFormat="1" applyFont="1" applyBorder="1" applyAlignment="1">
      <alignment horizontal="center" vertical="center"/>
    </xf>
    <xf numFmtId="172" fontId="16" fillId="0" borderId="1" xfId="0" applyNumberFormat="1" applyFont="1" applyBorder="1" applyAlignment="1">
      <alignment horizontal="center" vertical="center"/>
    </xf>
    <xf numFmtId="172" fontId="16" fillId="0" borderId="2" xfId="0" applyNumberFormat="1" applyFont="1" applyBorder="1" applyAlignment="1">
      <alignment horizontal="center" vertical="center"/>
    </xf>
    <xf numFmtId="164" fontId="11" fillId="14" borderId="3" xfId="0" applyFont="1" applyFill="1" applyBorder="1" applyAlignment="1">
      <alignment horizontal="center" vertical="center"/>
    </xf>
    <xf numFmtId="164" fontId="11" fillId="14" borderId="1" xfId="0" applyFont="1" applyFill="1" applyBorder="1" applyAlignment="1">
      <alignment horizontal="center" vertical="center"/>
    </xf>
    <xf numFmtId="164" fontId="11" fillId="14" borderId="2" xfId="0" applyFont="1" applyFill="1" applyBorder="1" applyAlignment="1">
      <alignment horizontal="center" vertical="center"/>
    </xf>
  </cellXfs>
  <cellStyles count="109">
    <cellStyle name="Comma" xfId="1" builtinId="3"/>
    <cellStyle name="Currency" xfId="2" builtinId="4"/>
    <cellStyle name="Followed Hyperlink" xfId="58" builtinId="9" hidden="1"/>
    <cellStyle name="Followed Hyperlink" xfId="92" builtinId="9" hidden="1"/>
    <cellStyle name="Followed Hyperlink" xfId="20" builtinId="9" hidden="1"/>
    <cellStyle name="Followed Hyperlink" xfId="80" builtinId="9" hidden="1"/>
    <cellStyle name="Followed Hyperlink" xfId="26" builtinId="9" hidden="1"/>
    <cellStyle name="Followed Hyperlink" xfId="76" builtinId="9" hidden="1"/>
    <cellStyle name="Followed Hyperlink" xfId="70" builtinId="9" hidden="1"/>
    <cellStyle name="Followed Hyperlink" xfId="46" builtinId="9" hidden="1"/>
    <cellStyle name="Followed Hyperlink" xfId="38" builtinId="9" hidden="1"/>
    <cellStyle name="Followed Hyperlink" xfId="66" builtinId="9" hidden="1"/>
    <cellStyle name="Followed Hyperlink" xfId="22" builtinId="9" hidden="1"/>
    <cellStyle name="Followed Hyperlink" xfId="108" builtinId="9" hidden="1"/>
    <cellStyle name="Followed Hyperlink" xfId="32" builtinId="9" hidden="1"/>
    <cellStyle name="Followed Hyperlink" xfId="8" builtinId="9" hidden="1"/>
    <cellStyle name="Followed Hyperlink" xfId="42" builtinId="9" hidden="1"/>
    <cellStyle name="Followed Hyperlink" xfId="90" builtinId="9" hidden="1"/>
    <cellStyle name="Followed Hyperlink" xfId="10" builtinId="9" hidden="1"/>
    <cellStyle name="Followed Hyperlink" xfId="74" builtinId="9" hidden="1"/>
    <cellStyle name="Followed Hyperlink" xfId="68" builtinId="9" hidden="1"/>
    <cellStyle name="Followed Hyperlink" xfId="104" builtinId="9" hidden="1"/>
    <cellStyle name="Followed Hyperlink" xfId="44" builtinId="9" hidden="1"/>
    <cellStyle name="Followed Hyperlink" xfId="56" builtinId="9" hidden="1"/>
    <cellStyle name="Followed Hyperlink" xfId="84" builtinId="9" hidden="1"/>
    <cellStyle name="Followed Hyperlink" xfId="82" builtinId="9" hidden="1"/>
    <cellStyle name="Followed Hyperlink" xfId="64" builtinId="9" hidden="1"/>
    <cellStyle name="Followed Hyperlink" xfId="40" builtinId="9" hidden="1"/>
    <cellStyle name="Followed Hyperlink" xfId="50" builtinId="9" hidden="1"/>
    <cellStyle name="Followed Hyperlink" xfId="16" builtinId="9" hidden="1"/>
    <cellStyle name="Followed Hyperlink" xfId="52" builtinId="9" hidden="1"/>
    <cellStyle name="Followed Hyperlink" xfId="88" builtinId="9" hidden="1"/>
    <cellStyle name="Followed Hyperlink" xfId="94" builtinId="9" hidden="1"/>
    <cellStyle name="Followed Hyperlink" xfId="86" builtinId="9" hidden="1"/>
    <cellStyle name="Followed Hyperlink" xfId="34" builtinId="9" hidden="1"/>
    <cellStyle name="Followed Hyperlink" xfId="48" builtinId="9" hidden="1"/>
    <cellStyle name="Followed Hyperlink" xfId="60" builtinId="9" hidden="1"/>
    <cellStyle name="Followed Hyperlink" xfId="18" builtinId="9" hidden="1"/>
    <cellStyle name="Followed Hyperlink" xfId="106" builtinId="9" hidden="1"/>
    <cellStyle name="Followed Hyperlink" xfId="54" builtinId="9" hidden="1"/>
    <cellStyle name="Followed Hyperlink" xfId="72" builtinId="9" hidden="1"/>
    <cellStyle name="Followed Hyperlink" xfId="98" builtinId="9" hidden="1"/>
    <cellStyle name="Followed Hyperlink" xfId="100" builtinId="9" hidden="1"/>
    <cellStyle name="Followed Hyperlink" xfId="78" builtinId="9" hidden="1"/>
    <cellStyle name="Followed Hyperlink" xfId="96" builtinId="9" hidden="1"/>
    <cellStyle name="Followed Hyperlink" xfId="102" builtinId="9" hidden="1"/>
    <cellStyle name="Followed Hyperlink" xfId="36" builtinId="9" hidden="1"/>
    <cellStyle name="Followed Hyperlink" xfId="14" builtinId="9" hidden="1"/>
    <cellStyle name="Followed Hyperlink" xfId="30" builtinId="9" hidden="1"/>
    <cellStyle name="Followed Hyperlink" xfId="12" builtinId="9" hidden="1"/>
    <cellStyle name="Followed Hyperlink" xfId="24" builtinId="9" hidden="1"/>
    <cellStyle name="Followed Hyperlink" xfId="28" builtinId="9" hidden="1"/>
    <cellStyle name="Followed Hyperlink" xfId="62" builtinId="9" hidden="1"/>
    <cellStyle name="Hyperlink" xfId="49" builtinId="8" hidden="1"/>
    <cellStyle name="Hyperlink" xfId="91" builtinId="8" hidden="1"/>
    <cellStyle name="Hyperlink" xfId="31" builtinId="8" hidden="1"/>
    <cellStyle name="Hyperlink" xfId="87" builtinId="8" hidden="1"/>
    <cellStyle name="Hyperlink" xfId="85" builtinId="8" hidden="1"/>
    <cellStyle name="Hyperlink" xfId="55" builtinId="8" hidden="1"/>
    <cellStyle name="Hyperlink" xfId="27" builtinId="8" hidden="1"/>
    <cellStyle name="Hyperlink" xfId="79" builtinId="8" hidden="1"/>
    <cellStyle name="Hyperlink" xfId="39" builtinId="8" hidden="1"/>
    <cellStyle name="Hyperlink" xfId="41" builtinId="8" hidden="1"/>
    <cellStyle name="Hyperlink" xfId="57" builtinId="8" hidden="1"/>
    <cellStyle name="Hyperlink" xfId="23" builtinId="8" hidden="1"/>
    <cellStyle name="Hyperlink" xfId="105" builtinId="8" hidden="1"/>
    <cellStyle name="Hyperlink" xfId="89" builtinId="8" hidden="1"/>
    <cellStyle name="Hyperlink" xfId="83" builtinId="8" hidden="1"/>
    <cellStyle name="Hyperlink" xfId="9" builtinId="8" hidden="1"/>
    <cellStyle name="Hyperlink" xfId="103" builtinId="8" hidden="1"/>
    <cellStyle name="Hyperlink" xfId="33" builtinId="8" hidden="1"/>
    <cellStyle name="Hyperlink" xfId="7" builtinId="8" hidden="1"/>
    <cellStyle name="Hyperlink" xfId="37" builtinId="8" hidden="1"/>
    <cellStyle name="Hyperlink" xfId="59" builtinId="8" hidden="1"/>
    <cellStyle name="Hyperlink" xfId="17" builtinId="8" hidden="1"/>
    <cellStyle name="Hyperlink" xfId="35" builtinId="8" hidden="1"/>
    <cellStyle name="Hyperlink" xfId="99" builtinId="8" hidden="1"/>
    <cellStyle name="Hyperlink" xfId="53" builtinId="8" hidden="1"/>
    <cellStyle name="Hyperlink" xfId="61" builtinId="8" hidden="1"/>
    <cellStyle name="Hyperlink" xfId="75" builtinId="8" hidden="1"/>
    <cellStyle name="Hyperlink" xfId="93" builtinId="8" hidden="1"/>
    <cellStyle name="Hyperlink" xfId="25" builtinId="8" hidden="1"/>
    <cellStyle name="Hyperlink" xfId="101" builtinId="8" hidden="1"/>
    <cellStyle name="Hyperlink" xfId="45" builtinId="8" hidden="1"/>
    <cellStyle name="Hyperlink" xfId="43" builtinId="8" hidden="1"/>
    <cellStyle name="Hyperlink" xfId="73" builtinId="8" hidden="1"/>
    <cellStyle name="Hyperlink" xfId="77" builtinId="8" hidden="1"/>
    <cellStyle name="Hyperlink" xfId="65" builtinId="8" hidden="1"/>
    <cellStyle name="Hyperlink" xfId="11" builtinId="8" hidden="1"/>
    <cellStyle name="Hyperlink" xfId="67" builtinId="8" hidden="1"/>
    <cellStyle name="Hyperlink" xfId="29" builtinId="8" hidden="1"/>
    <cellStyle name="Hyperlink" xfId="63" builtinId="8" hidden="1"/>
    <cellStyle name="Hyperlink" xfId="97" builtinId="8" hidden="1"/>
    <cellStyle name="Hyperlink" xfId="19" builtinId="8" hidden="1"/>
    <cellStyle name="Hyperlink" xfId="81" builtinId="8" hidden="1"/>
    <cellStyle name="Hyperlink" xfId="69" builtinId="8" hidden="1"/>
    <cellStyle name="Hyperlink" xfId="15" builtinId="8" hidden="1"/>
    <cellStyle name="Hyperlink" xfId="47" builtinId="8" hidden="1"/>
    <cellStyle name="Hyperlink" xfId="51" builtinId="8" hidden="1"/>
    <cellStyle name="Hyperlink" xfId="107" builtinId="8" hidden="1"/>
    <cellStyle name="Hyperlink" xfId="71" builtinId="8" hidden="1"/>
    <cellStyle name="Hyperlink" xfId="21" builtinId="8" hidden="1"/>
    <cellStyle name="Hyperlink" xfId="95" builtinId="8" hidden="1"/>
    <cellStyle name="Hyperlink" xfId="13" builtinId="8" hidden="1"/>
    <cellStyle name="Normal" xfId="0" builtinId="0"/>
    <cellStyle name="Normal 2" xfId="5" xr:uid="{00000000-0005-0000-0000-000069000000}"/>
    <cellStyle name="Normal 3" xfId="6" xr:uid="{00000000-0005-0000-0000-00006A000000}"/>
    <cellStyle name="Normal_05 F US Quote Sheet (5.11.05)" xfId="3" xr:uid="{00000000-0005-0000-0000-00006B000000}"/>
    <cellStyle name="Normal_Sheet1" xfId="4" xr:uid="{00000000-0005-0000-0000-00006C000000}"/>
  </cellStyles>
  <dxfs count="134">
    <dxf>
      <font>
        <color theme="0"/>
      </font>
    </dxf>
    <dxf>
      <font>
        <color rgb="FFFFFF99"/>
      </font>
    </dxf>
    <dxf>
      <font>
        <color theme="0"/>
      </font>
    </dxf>
    <dxf>
      <font>
        <color theme="0"/>
      </font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005077"/>
      <color rgb="FF750030"/>
      <color rgb="FF4B3B4B"/>
      <color rgb="FFCCBCC7"/>
      <color rgb="FFB19EA6"/>
      <color rgb="FFE4ED93"/>
      <color rgb="FF83C6F2"/>
      <color rgb="FF72AAD0"/>
      <color rgb="FF5C89A7"/>
      <color rgb="FF6DC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600" u="none" baseline="0">
                <a:solidFill>
                  <a:schemeClr val="bg1"/>
                </a:solidFill>
                <a:latin typeface="Candara" pitchFamily="34" charset="0"/>
              </a:defRPr>
            </a:pPr>
            <a:r>
              <a:rPr lang="en-US">
                <a:solidFill>
                  <a:schemeClr val="bg1"/>
                </a:solidFill>
              </a:rPr>
              <a:t>Total Plants by Ship Week</a:t>
            </a:r>
          </a:p>
        </c:rich>
      </c:tx>
      <c:overlay val="0"/>
      <c:spPr>
        <a:solidFill>
          <a:srgbClr val="9BA71C"/>
        </a:solidFill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Ship Week</c:v>
          </c:tx>
          <c:spPr>
            <a:solidFill>
              <a:srgbClr val="00507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'Order Recap - V12'!$S$1:$U$11</c:f>
              <c:strCache>
                <c:ptCount val="3"/>
                <c:pt idx="0">
                  <c:v>1/0/1900</c:v>
                </c:pt>
                <c:pt idx="1">
                  <c:v>1/0/1900</c:v>
                </c:pt>
                <c:pt idx="2">
                  <c:v>1/0/1900</c:v>
                </c:pt>
              </c:strCache>
            </c:strRef>
          </c:cat>
          <c:val>
            <c:numRef>
              <c:f>'Order Recap - V12'!$S$12:$U$12</c:f>
              <c:numCache>
                <c:formatCode>#,##0_);\(#,##0\)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B-42DF-8B25-29276801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22118768"/>
        <c:axId val="1017569344"/>
      </c:barChart>
      <c:catAx>
        <c:axId val="1522118768"/>
        <c:scaling>
          <c:orientation val="minMax"/>
        </c:scaling>
        <c:delete val="0"/>
        <c:axPos val="b"/>
        <c:numFmt formatCode="m/d/yy" sourceLinked="0"/>
        <c:majorTickMark val="out"/>
        <c:minorTickMark val="none"/>
        <c:tickLblPos val="nextTo"/>
        <c:crossAx val="1017569344"/>
        <c:crosses val="autoZero"/>
        <c:auto val="0"/>
        <c:lblAlgn val="ctr"/>
        <c:lblOffset val="100"/>
        <c:tickLblSkip val="1"/>
        <c:noMultiLvlLbl val="0"/>
      </c:catAx>
      <c:valAx>
        <c:axId val="1017569344"/>
        <c:scaling>
          <c:orientation val="minMax"/>
        </c:scaling>
        <c:delete val="0"/>
        <c:axPos val="l"/>
        <c:majorGridlines/>
        <c:numFmt formatCode="#,##0_);\(#,##0\)" sourceLinked="1"/>
        <c:majorTickMark val="in"/>
        <c:minorTickMark val="none"/>
        <c:tickLblPos val="low"/>
        <c:spPr>
          <a:ln/>
        </c:spPr>
        <c:crossAx val="1522118768"/>
        <c:crosses val="autoZero"/>
        <c:crossBetween val="between"/>
      </c:valAx>
    </c:plotArea>
    <c:plotVisOnly val="0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" l="0.70000000000000095" r="0.70000000000000095" t="0.75000000000000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235227</xdr:colOff>
      <xdr:row>0</xdr:row>
      <xdr:rowOff>110262</xdr:rowOff>
    </xdr:from>
    <xdr:to>
      <xdr:col>14</xdr:col>
      <xdr:colOff>207498</xdr:colOff>
      <xdr:row>4</xdr:row>
      <xdr:rowOff>192894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0227" y="110262"/>
          <a:ext cx="3518502" cy="786017"/>
        </a:xfrm>
        <a:prstGeom prst="rect">
          <a:avLst/>
        </a:prstGeom>
      </xdr:spPr>
    </xdr:pic>
    <xdr:clientData/>
  </xdr:twoCellAnchor>
  <xdr:twoCellAnchor editAs="oneCell">
    <xdr:from>
      <xdr:col>0</xdr:col>
      <xdr:colOff>1158240</xdr:colOff>
      <xdr:row>1048576</xdr:row>
      <xdr:rowOff>12919612</xdr:rowOff>
    </xdr:from>
    <xdr:to>
      <xdr:col>0</xdr:col>
      <xdr:colOff>1539240</xdr:colOff>
      <xdr:row>1048576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" y="49651920"/>
          <a:ext cx="419100" cy="152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1123461</xdr:colOff>
      <xdr:row>326</xdr:row>
      <xdr:rowOff>117231</xdr:rowOff>
    </xdr:from>
    <xdr:to>
      <xdr:col>23</xdr:col>
      <xdr:colOff>5861</xdr:colOff>
      <xdr:row>384</xdr:row>
      <xdr:rowOff>84254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61" y="48562846"/>
          <a:ext cx="7860323" cy="913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123825</xdr:rowOff>
    </xdr:from>
    <xdr:to>
      <xdr:col>11</xdr:col>
      <xdr:colOff>561975</xdr:colOff>
      <xdr:row>51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196215</xdr:colOff>
      <xdr:row>1</xdr:row>
      <xdr:rowOff>26670</xdr:rowOff>
    </xdr:from>
    <xdr:to>
      <xdr:col>8</xdr:col>
      <xdr:colOff>263525</xdr:colOff>
      <xdr:row>6</xdr:row>
      <xdr:rowOff>53340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" y="179070"/>
          <a:ext cx="3663950" cy="84963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0.16667</cdr:x>
      <cdr:y>0.67458</cdr:y>
    </cdr:from>
    <cdr:to>
      <cdr:x>0.31905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BD7FA7-B6C0-4EC2-8240-6D2944DBCC6A}"/>
            </a:ext>
          </a:extLst>
        </cdr:cNvPr>
        <cdr:cNvSpPr txBox="1"/>
      </cdr:nvSpPr>
      <cdr:spPr>
        <a:xfrm xmlns:a="http://schemas.openxmlformats.org/drawingml/2006/main">
          <a:off x="1000125" y="27051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48568"/>
  <sheetViews>
    <sheetView showGridLines="0" showZeros="0" tabSelected="1" zoomScale="130" zoomScaleNormal="130" zoomScaleSheetLayoutView="75" zoomScalePageLayoutView="130" workbookViewId="0">
      <selection activeCell="B8" sqref="B8:G8"/>
    </sheetView>
  </sheetViews>
  <sheetFormatPr defaultColWidth="11.42578125" defaultRowHeight="12"/>
  <cols>
    <col min="1" max="1" width="23.140625" style="66" customWidth="1"/>
    <col min="2" max="2" width="7.7109375" style="93" customWidth="1"/>
    <col min="3" max="3" width="5.28515625" style="91" customWidth="1"/>
    <col min="4" max="4" width="5.28515625" style="65" customWidth="1"/>
    <col min="5" max="5" width="7.7109375" style="65" customWidth="1"/>
    <col min="6" max="6" width="7.28515625" style="91" customWidth="1"/>
    <col min="7" max="7" width="6.28515625" style="86" customWidth="1"/>
    <col min="8" max="8" width="4.42578125" style="98" customWidth="1"/>
    <col min="9" max="9" width="0.85546875" style="91" customWidth="1"/>
    <col min="10" max="10" width="9.7109375" style="90" customWidth="1"/>
    <col min="11" max="11" width="0.85546875" style="90" customWidth="1"/>
    <col min="12" max="13" width="4.140625" style="87" customWidth="1"/>
    <col min="14" max="14" width="0.85546875" style="90" customWidth="1"/>
    <col min="15" max="16" width="4.42578125" style="68" customWidth="1"/>
    <col min="17" max="17" width="0.85546875" style="68" customWidth="1"/>
    <col min="18" max="19" width="4.42578125" style="68" customWidth="1"/>
    <col min="20" max="20" width="0.85546875" style="68" customWidth="1"/>
    <col min="21" max="22" width="4.42578125" style="68" customWidth="1"/>
    <col min="23" max="23" width="0.85546875" style="68" customWidth="1"/>
    <col min="24" max="25" width="4.42578125" style="68" customWidth="1"/>
    <col min="26" max="26" width="0.85546875" style="68" hidden="1" customWidth="1"/>
    <col min="27" max="27" width="0.7109375" style="68" hidden="1" customWidth="1"/>
    <col min="28" max="28" width="4.85546875" style="66" hidden="1" customWidth="1"/>
    <col min="29" max="30" width="2.7109375" style="69" hidden="1" customWidth="1"/>
    <col min="31" max="31" width="4.85546875" style="68" customWidth="1"/>
    <col min="32" max="32" width="13.7109375" style="96" hidden="1" customWidth="1"/>
    <col min="33" max="33" width="1.42578125" style="69" hidden="1" customWidth="1"/>
    <col min="34" max="34" width="7.42578125" style="69" hidden="1" customWidth="1"/>
    <col min="35" max="35" width="1.42578125" style="69" hidden="1" customWidth="1"/>
    <col min="36" max="36" width="7.28515625" style="69" hidden="1" customWidth="1"/>
    <col min="37" max="37" width="1.42578125" style="69" hidden="1" customWidth="1"/>
    <col min="38" max="38" width="7" style="69" hidden="1" customWidth="1"/>
    <col min="39" max="39" width="1.42578125" style="69" hidden="1" customWidth="1"/>
    <col min="40" max="40" width="11.42578125" style="69" hidden="1" customWidth="1"/>
    <col min="41" max="41" width="3.42578125" style="69" hidden="1" customWidth="1"/>
    <col min="42" max="42" width="1.42578125" style="69" hidden="1" customWidth="1"/>
    <col min="43" max="43" width="9.42578125" style="69" hidden="1" customWidth="1"/>
    <col min="44" max="44" width="1.42578125" style="69" hidden="1" customWidth="1"/>
    <col min="45" max="45" width="9.42578125" style="69" hidden="1" customWidth="1"/>
    <col min="46" max="46" width="1.42578125" style="69" hidden="1" customWidth="1"/>
    <col min="47" max="47" width="9.42578125" style="69" hidden="1" customWidth="1"/>
    <col min="48" max="48" width="1.42578125" style="69" hidden="1" customWidth="1"/>
    <col min="49" max="49" width="10.42578125" style="69" hidden="1" customWidth="1"/>
    <col min="50" max="50" width="3.42578125" style="69" hidden="1" customWidth="1"/>
    <col min="51" max="51" width="7.140625" style="66" hidden="1" customWidth="1"/>
    <col min="52" max="57" width="8.7109375" style="97" hidden="1" customWidth="1"/>
    <col min="58" max="64" width="8.7109375" style="69" hidden="1" customWidth="1"/>
    <col min="65" max="65" width="7.140625" style="68" customWidth="1"/>
    <col min="66" max="16384" width="11.42578125" style="66"/>
  </cols>
  <sheetData>
    <row r="1" spans="1:65" ht="14.1" customHeight="1">
      <c r="A1" s="146" t="s">
        <v>0</v>
      </c>
      <c r="B1" s="147"/>
      <c r="C1" s="62"/>
      <c r="F1" s="147"/>
      <c r="G1" s="148"/>
      <c r="H1" s="1"/>
      <c r="I1" s="1"/>
      <c r="J1" s="1"/>
      <c r="K1" s="148"/>
      <c r="L1" s="149"/>
      <c r="M1" s="149"/>
      <c r="N1" s="148"/>
      <c r="O1" s="1"/>
      <c r="P1" s="1"/>
      <c r="Q1" s="67"/>
      <c r="R1" s="67"/>
      <c r="S1" s="67"/>
      <c r="T1" s="150"/>
      <c r="U1" s="150"/>
      <c r="V1" s="150"/>
      <c r="W1" s="150"/>
      <c r="X1" s="151"/>
      <c r="Y1" s="152"/>
      <c r="Z1" s="2"/>
      <c r="AA1" s="2"/>
      <c r="AB1" s="2"/>
      <c r="AC1" s="2"/>
      <c r="AD1" s="2"/>
      <c r="AE1" s="150">
        <v>1</v>
      </c>
      <c r="AF1" s="153"/>
      <c r="AG1" s="154"/>
      <c r="AH1" s="154"/>
      <c r="AI1" s="154"/>
      <c r="AJ1" s="154"/>
      <c r="AK1" s="154"/>
      <c r="AL1" s="154"/>
      <c r="AM1" s="154"/>
      <c r="AN1" s="154"/>
      <c r="AO1" s="155"/>
      <c r="AP1" s="154"/>
      <c r="AQ1" s="154"/>
      <c r="AR1" s="154"/>
      <c r="AS1" s="154"/>
      <c r="AT1" s="154"/>
      <c r="AU1" s="154"/>
      <c r="AV1" s="154"/>
      <c r="AW1" s="154"/>
      <c r="AX1" s="155"/>
      <c r="AY1" s="148"/>
      <c r="AZ1" s="156"/>
      <c r="BA1" s="157"/>
      <c r="BB1" s="157"/>
      <c r="BC1" s="157"/>
      <c r="BD1" s="157"/>
      <c r="BE1" s="157"/>
      <c r="BF1" s="158"/>
      <c r="BG1" s="155"/>
      <c r="BH1" s="155"/>
      <c r="BI1" s="155"/>
      <c r="BJ1" s="155"/>
      <c r="BK1" s="155"/>
      <c r="BL1" s="155"/>
      <c r="BM1" s="150"/>
    </row>
    <row r="2" spans="1:65" ht="14.1" customHeight="1">
      <c r="A2" s="159" t="s">
        <v>1</v>
      </c>
      <c r="B2" s="160"/>
      <c r="C2" s="153"/>
      <c r="F2" s="147"/>
      <c r="G2" s="70"/>
      <c r="H2" s="71"/>
      <c r="I2" s="67"/>
      <c r="J2" s="67"/>
      <c r="K2" s="161"/>
      <c r="L2" s="72"/>
      <c r="M2" s="72"/>
      <c r="N2" s="161"/>
      <c r="O2" s="67"/>
      <c r="P2" s="67"/>
      <c r="Q2" s="67"/>
      <c r="R2" s="67"/>
      <c r="S2" s="2"/>
      <c r="T2" s="2"/>
      <c r="U2" s="2"/>
      <c r="V2" s="2"/>
      <c r="W2" s="2"/>
      <c r="X2" s="2"/>
      <c r="Y2" s="162" t="s">
        <v>2</v>
      </c>
      <c r="Z2" s="2"/>
      <c r="AA2" s="2"/>
      <c r="AB2" s="2"/>
      <c r="AC2" s="2"/>
      <c r="AD2" s="2"/>
      <c r="AE2" s="150">
        <v>1</v>
      </c>
      <c r="AF2" s="153"/>
      <c r="AG2" s="154"/>
      <c r="AH2" s="154"/>
      <c r="AI2" s="154"/>
      <c r="AJ2" s="154"/>
      <c r="AK2" s="154"/>
      <c r="AL2" s="154"/>
      <c r="AM2" s="154"/>
      <c r="AN2" s="154"/>
      <c r="AO2" s="155"/>
      <c r="AP2" s="154"/>
      <c r="AQ2" s="154"/>
      <c r="AR2" s="154"/>
      <c r="AS2" s="154"/>
      <c r="AT2" s="154"/>
      <c r="AU2" s="154"/>
      <c r="AV2" s="154"/>
      <c r="AW2" s="154"/>
      <c r="AX2" s="155"/>
      <c r="AY2" s="148"/>
      <c r="AZ2" s="156"/>
      <c r="BA2" s="157"/>
      <c r="BB2" s="157"/>
      <c r="BC2" s="157"/>
      <c r="BD2" s="157"/>
      <c r="BE2" s="157"/>
      <c r="BF2" s="158"/>
      <c r="BG2" s="155"/>
      <c r="BH2" s="155"/>
      <c r="BI2" s="155"/>
      <c r="BJ2" s="155"/>
      <c r="BK2" s="155"/>
      <c r="BL2" s="155"/>
      <c r="BM2" s="150"/>
    </row>
    <row r="3" spans="1:65" ht="14.1" customHeight="1">
      <c r="A3" s="159" t="s">
        <v>3</v>
      </c>
      <c r="B3" s="163"/>
      <c r="C3" s="153"/>
      <c r="F3" s="1"/>
      <c r="G3" s="1"/>
      <c r="H3" s="1"/>
      <c r="I3" s="1"/>
      <c r="J3" s="1"/>
      <c r="K3" s="1"/>
      <c r="L3" s="149"/>
      <c r="M3" s="149"/>
      <c r="N3" s="1"/>
      <c r="O3" s="1"/>
      <c r="P3" s="1"/>
      <c r="Q3" s="67"/>
      <c r="R3" s="67"/>
      <c r="S3" s="62"/>
      <c r="T3" s="62"/>
      <c r="U3" s="62"/>
      <c r="V3" s="62"/>
      <c r="W3" s="62"/>
      <c r="X3" s="62"/>
      <c r="Y3" s="162" t="s">
        <v>4</v>
      </c>
      <c r="Z3" s="164"/>
      <c r="AA3" s="164"/>
      <c r="AB3" s="165"/>
      <c r="AC3" s="166"/>
      <c r="AD3" s="2"/>
      <c r="AE3" s="150">
        <v>1</v>
      </c>
      <c r="AF3" s="153"/>
      <c r="AG3" s="154"/>
      <c r="AH3" s="154"/>
      <c r="AI3" s="154"/>
      <c r="AJ3" s="154"/>
      <c r="AK3" s="154"/>
      <c r="AL3" s="154"/>
      <c r="AM3" s="154"/>
      <c r="AN3" s="154"/>
      <c r="AO3" s="155"/>
      <c r="AP3" s="154"/>
      <c r="AQ3" s="154"/>
      <c r="AR3" s="154"/>
      <c r="AS3" s="154"/>
      <c r="AT3" s="154"/>
      <c r="AU3" s="154"/>
      <c r="AV3" s="154"/>
      <c r="AW3" s="154"/>
      <c r="AX3" s="155"/>
      <c r="AY3" s="148"/>
      <c r="AZ3" s="157"/>
      <c r="BA3" s="157"/>
      <c r="BB3" s="157"/>
      <c r="BC3" s="157"/>
      <c r="BD3" s="157"/>
      <c r="BE3" s="157"/>
      <c r="BF3" s="155"/>
      <c r="BG3" s="155"/>
      <c r="BH3" s="155"/>
      <c r="BI3" s="155"/>
      <c r="BJ3" s="155"/>
      <c r="BK3" s="155"/>
      <c r="BL3" s="155"/>
      <c r="BM3" s="150"/>
    </row>
    <row r="4" spans="1:65" ht="14.1" customHeight="1">
      <c r="A4" s="159" t="s">
        <v>5</v>
      </c>
      <c r="B4" s="167"/>
      <c r="C4" s="2"/>
      <c r="F4" s="168"/>
      <c r="G4" s="148"/>
      <c r="H4" s="1"/>
      <c r="I4" s="1"/>
      <c r="J4" s="1"/>
      <c r="K4" s="148"/>
      <c r="L4" s="149"/>
      <c r="M4" s="149"/>
      <c r="N4" s="148"/>
      <c r="O4" s="1"/>
      <c r="P4" s="1"/>
      <c r="Q4" s="67"/>
      <c r="R4" s="67"/>
      <c r="S4" s="67"/>
      <c r="T4" s="150"/>
      <c r="U4" s="150"/>
      <c r="V4" s="150"/>
      <c r="W4" s="150"/>
      <c r="X4" s="73"/>
      <c r="Y4" s="162" t="s">
        <v>6</v>
      </c>
      <c r="Z4" s="148"/>
      <c r="AA4" s="164"/>
      <c r="AB4" s="165"/>
      <c r="AC4" s="166"/>
      <c r="AD4" s="2"/>
      <c r="AE4" s="150">
        <v>1</v>
      </c>
      <c r="AF4" s="153"/>
      <c r="AG4" s="154"/>
      <c r="AH4" s="154"/>
      <c r="AI4" s="154"/>
      <c r="AJ4" s="154"/>
      <c r="AK4" s="154"/>
      <c r="AL4" s="154"/>
      <c r="AM4" s="154"/>
      <c r="AN4" s="154"/>
      <c r="AO4" s="155"/>
      <c r="AP4" s="154"/>
      <c r="AQ4" s="154"/>
      <c r="AR4" s="154"/>
      <c r="AS4" s="154"/>
      <c r="AT4" s="154"/>
      <c r="AU4" s="154"/>
      <c r="AV4" s="154"/>
      <c r="AW4" s="154"/>
      <c r="AX4" s="155"/>
      <c r="AY4" s="148"/>
      <c r="AZ4" s="156"/>
      <c r="BA4" s="157"/>
      <c r="BB4" s="157"/>
      <c r="BC4" s="157"/>
      <c r="BD4" s="157"/>
      <c r="BE4" s="157"/>
      <c r="BF4" s="158"/>
      <c r="BG4" s="155"/>
      <c r="BH4" s="155"/>
      <c r="BI4" s="155"/>
      <c r="BJ4" s="155"/>
      <c r="BK4" s="155"/>
      <c r="BL4" s="155"/>
      <c r="BM4" s="150"/>
    </row>
    <row r="5" spans="1:65" ht="24" customHeight="1">
      <c r="A5" s="148"/>
      <c r="B5" s="147"/>
      <c r="C5" s="62"/>
      <c r="F5" s="147"/>
      <c r="G5" s="148"/>
      <c r="H5" s="1"/>
      <c r="I5" s="1"/>
      <c r="J5" s="1"/>
      <c r="K5" s="148"/>
      <c r="L5" s="149"/>
      <c r="M5" s="149"/>
      <c r="N5" s="148"/>
      <c r="O5" s="1"/>
      <c r="P5" s="1"/>
      <c r="Q5" s="67"/>
      <c r="R5" s="67"/>
      <c r="S5" s="67"/>
      <c r="T5" s="150"/>
      <c r="U5" s="150"/>
      <c r="V5" s="150"/>
      <c r="W5" s="150"/>
      <c r="X5" s="151"/>
      <c r="Y5" s="148"/>
      <c r="Z5" s="2"/>
      <c r="AA5" s="2"/>
      <c r="AB5" s="2"/>
      <c r="AC5" s="2"/>
      <c r="AD5" s="2"/>
      <c r="AE5" s="150">
        <v>1</v>
      </c>
      <c r="AF5" s="153"/>
      <c r="AG5" s="154"/>
      <c r="AH5" s="154"/>
      <c r="AI5" s="154"/>
      <c r="AJ5" s="154"/>
      <c r="AK5" s="154"/>
      <c r="AL5" s="154"/>
      <c r="AM5" s="154"/>
      <c r="AN5" s="154"/>
      <c r="AO5" s="155"/>
      <c r="AP5" s="154"/>
      <c r="AQ5" s="154"/>
      <c r="AR5" s="154"/>
      <c r="AS5" s="154"/>
      <c r="AT5" s="154"/>
      <c r="AU5" s="154"/>
      <c r="AV5" s="154"/>
      <c r="AW5" s="154"/>
      <c r="AX5" s="155"/>
      <c r="AY5" s="148"/>
      <c r="AZ5" s="156"/>
      <c r="BA5" s="157"/>
      <c r="BB5" s="157"/>
      <c r="BC5" s="157"/>
      <c r="BD5" s="157"/>
      <c r="BE5" s="157"/>
      <c r="BF5" s="158"/>
      <c r="BG5" s="155"/>
      <c r="BH5" s="155"/>
      <c r="BI5" s="155"/>
      <c r="BJ5" s="155"/>
      <c r="BK5" s="155"/>
      <c r="BL5" s="155"/>
      <c r="BM5" s="150"/>
    </row>
    <row r="6" spans="1:65" s="74" customFormat="1" ht="18.75">
      <c r="A6" s="449" t="s">
        <v>7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1"/>
      <c r="Z6" s="8"/>
      <c r="AA6" s="8"/>
      <c r="AB6" s="2"/>
      <c r="AC6" s="2"/>
      <c r="AD6" s="2"/>
      <c r="AE6" s="169">
        <v>1</v>
      </c>
      <c r="AF6" s="170"/>
      <c r="AG6" s="171"/>
      <c r="AH6" s="171"/>
      <c r="AI6" s="171"/>
      <c r="AJ6" s="171"/>
      <c r="AK6" s="171"/>
      <c r="AL6" s="171"/>
      <c r="AM6" s="171"/>
      <c r="AN6" s="171"/>
      <c r="AO6" s="4"/>
      <c r="AP6" s="171"/>
      <c r="AQ6" s="171"/>
      <c r="AR6" s="171"/>
      <c r="AS6" s="171"/>
      <c r="AT6" s="171"/>
      <c r="AU6" s="171"/>
      <c r="AV6" s="171"/>
      <c r="AW6" s="171"/>
      <c r="AX6" s="4"/>
      <c r="AY6" s="6"/>
      <c r="AZ6" s="40"/>
      <c r="BA6" s="7"/>
      <c r="BB6" s="7"/>
      <c r="BC6" s="7"/>
      <c r="BD6" s="7"/>
      <c r="BE6" s="7"/>
      <c r="BF6" s="39"/>
      <c r="BG6" s="4"/>
      <c r="BH6" s="4"/>
      <c r="BI6" s="4"/>
      <c r="BJ6" s="4"/>
      <c r="BK6" s="4"/>
      <c r="BL6" s="4"/>
      <c r="BM6" s="3"/>
    </row>
    <row r="7" spans="1:65" ht="15.75">
      <c r="A7" s="75" t="s">
        <v>8</v>
      </c>
      <c r="B7" s="76"/>
      <c r="C7" s="77"/>
      <c r="D7" s="78"/>
      <c r="E7" s="78"/>
      <c r="F7" s="79"/>
      <c r="G7" s="79"/>
      <c r="H7" s="80" t="s">
        <v>9</v>
      </c>
      <c r="I7" s="79"/>
      <c r="J7" s="148"/>
      <c r="K7" s="148"/>
      <c r="L7" s="172"/>
      <c r="M7" s="172"/>
      <c r="N7" s="148"/>
      <c r="O7" s="173"/>
      <c r="P7" s="173"/>
      <c r="Q7" s="173"/>
      <c r="R7" s="79"/>
      <c r="S7" s="79"/>
      <c r="T7" s="79"/>
      <c r="U7" s="79"/>
      <c r="V7" s="150"/>
      <c r="W7" s="150"/>
      <c r="X7" s="73"/>
      <c r="Y7" s="152"/>
      <c r="Z7" s="2"/>
      <c r="AA7" s="2"/>
      <c r="AB7" s="2"/>
      <c r="AC7" s="2"/>
      <c r="AD7" s="2"/>
      <c r="AE7" s="150">
        <v>1</v>
      </c>
      <c r="AF7" s="153"/>
      <c r="AG7" s="154"/>
      <c r="AH7" s="154"/>
      <c r="AI7" s="154"/>
      <c r="AJ7" s="154"/>
      <c r="AK7" s="154"/>
      <c r="AL7" s="154"/>
      <c r="AM7" s="154"/>
      <c r="AN7" s="154"/>
      <c r="AO7" s="155"/>
      <c r="AP7" s="154"/>
      <c r="AQ7" s="154"/>
      <c r="AR7" s="154"/>
      <c r="AS7" s="154"/>
      <c r="AT7" s="154"/>
      <c r="AU7" s="154"/>
      <c r="AV7" s="154"/>
      <c r="AW7" s="154"/>
      <c r="AX7" s="155"/>
      <c r="AY7" s="148"/>
      <c r="AZ7" s="156"/>
      <c r="BA7" s="157"/>
      <c r="BB7" s="157"/>
      <c r="BC7" s="157"/>
      <c r="BD7" s="157"/>
      <c r="BE7" s="157"/>
      <c r="BF7" s="158"/>
      <c r="BG7" s="155"/>
      <c r="BH7" s="155"/>
      <c r="BI7" s="155"/>
      <c r="BJ7" s="155"/>
      <c r="BK7" s="155"/>
      <c r="BL7" s="155"/>
      <c r="BM7" s="150"/>
    </row>
    <row r="8" spans="1:65" ht="15" customHeight="1">
      <c r="A8" s="81" t="s">
        <v>10</v>
      </c>
      <c r="B8" s="408" t="s">
        <v>11</v>
      </c>
      <c r="C8" s="409"/>
      <c r="D8" s="409"/>
      <c r="E8" s="409"/>
      <c r="F8" s="409"/>
      <c r="G8" s="410"/>
      <c r="H8" s="148"/>
      <c r="I8" s="148"/>
      <c r="J8" s="404" t="s">
        <v>12</v>
      </c>
      <c r="K8" s="404"/>
      <c r="L8" s="404"/>
      <c r="M8" s="404"/>
      <c r="N8" s="405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3"/>
      <c r="Z8" s="148"/>
      <c r="AA8" s="174"/>
      <c r="AB8" s="2"/>
      <c r="AC8" s="2"/>
      <c r="AD8" s="2"/>
      <c r="AE8" s="150">
        <v>1</v>
      </c>
      <c r="AF8" s="153"/>
      <c r="AG8" s="154"/>
      <c r="AH8" s="154"/>
      <c r="AI8" s="154"/>
      <c r="AJ8" s="154"/>
      <c r="AK8" s="154"/>
      <c r="AL8" s="154"/>
      <c r="AM8" s="154"/>
      <c r="AN8" s="154"/>
      <c r="AO8" s="155"/>
      <c r="AP8" s="154"/>
      <c r="AQ8" s="154"/>
      <c r="AR8" s="154"/>
      <c r="AS8" s="154"/>
      <c r="AT8" s="154"/>
      <c r="AU8" s="154"/>
      <c r="AV8" s="154"/>
      <c r="AW8" s="154"/>
      <c r="AX8" s="155"/>
      <c r="AY8" s="148"/>
      <c r="AZ8" s="156"/>
      <c r="BA8" s="157"/>
      <c r="BB8" s="157"/>
      <c r="BC8" s="157"/>
      <c r="BD8" s="157"/>
      <c r="BE8" s="157"/>
      <c r="BF8" s="158"/>
      <c r="BG8" s="155"/>
      <c r="BH8" s="155"/>
      <c r="BI8" s="155"/>
      <c r="BJ8" s="155"/>
      <c r="BK8" s="155"/>
      <c r="BL8" s="155"/>
      <c r="BM8" s="150"/>
    </row>
    <row r="9" spans="1:65" ht="15" customHeight="1">
      <c r="A9" s="81" t="s">
        <v>13</v>
      </c>
      <c r="B9" s="408"/>
      <c r="C9" s="409"/>
      <c r="D9" s="409"/>
      <c r="E9" s="409"/>
      <c r="F9" s="409"/>
      <c r="G9" s="410"/>
      <c r="H9" s="148"/>
      <c r="I9" s="148"/>
      <c r="J9" s="404" t="s">
        <v>14</v>
      </c>
      <c r="K9" s="404"/>
      <c r="L9" s="404"/>
      <c r="M9" s="404"/>
      <c r="N9" s="405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3"/>
      <c r="Z9" s="148"/>
      <c r="AA9" s="174"/>
      <c r="AB9" s="2"/>
      <c r="AC9" s="2"/>
      <c r="AD9" s="2"/>
      <c r="AE9" s="150">
        <v>1</v>
      </c>
      <c r="AF9" s="153"/>
      <c r="AG9" s="154"/>
      <c r="AH9" s="154"/>
      <c r="AI9" s="154"/>
      <c r="AJ9" s="154"/>
      <c r="AK9" s="154"/>
      <c r="AL9" s="154"/>
      <c r="AM9" s="154"/>
      <c r="AN9" s="154"/>
      <c r="AO9" s="155"/>
      <c r="AP9" s="154"/>
      <c r="AQ9" s="154"/>
      <c r="AR9" s="154"/>
      <c r="AS9" s="154"/>
      <c r="AT9" s="154"/>
      <c r="AU9" s="154"/>
      <c r="AV9" s="154"/>
      <c r="AW9" s="154"/>
      <c r="AX9" s="155"/>
      <c r="AY9" s="148"/>
      <c r="AZ9" s="156"/>
      <c r="BA9" s="157"/>
      <c r="BB9" s="157"/>
      <c r="BC9" s="157"/>
      <c r="BD9" s="157"/>
      <c r="BE9" s="157"/>
      <c r="BF9" s="158"/>
      <c r="BG9" s="155"/>
      <c r="BH9" s="155"/>
      <c r="BI9" s="155"/>
      <c r="BJ9" s="155"/>
      <c r="BK9" s="155"/>
      <c r="BL9" s="155"/>
      <c r="BM9" s="150"/>
    </row>
    <row r="10" spans="1:65" ht="15" customHeight="1">
      <c r="A10" s="81" t="s">
        <v>15</v>
      </c>
      <c r="B10" s="408"/>
      <c r="C10" s="409"/>
      <c r="D10" s="409"/>
      <c r="E10" s="409"/>
      <c r="F10" s="409"/>
      <c r="G10" s="410"/>
      <c r="H10" s="148"/>
      <c r="I10" s="148"/>
      <c r="J10" s="404" t="s">
        <v>16</v>
      </c>
      <c r="K10" s="404"/>
      <c r="L10" s="404"/>
      <c r="M10" s="404"/>
      <c r="N10" s="405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3"/>
      <c r="Z10" s="148"/>
      <c r="AA10" s="174"/>
      <c r="AB10" s="2"/>
      <c r="AC10" s="2"/>
      <c r="AD10" s="2"/>
      <c r="AE10" s="150">
        <v>1</v>
      </c>
      <c r="AF10" s="153"/>
      <c r="AG10" s="154"/>
      <c r="AH10" s="154"/>
      <c r="AI10" s="154"/>
      <c r="AJ10" s="154"/>
      <c r="AK10" s="154"/>
      <c r="AL10" s="154"/>
      <c r="AM10" s="154"/>
      <c r="AN10" s="154"/>
      <c r="AO10" s="155"/>
      <c r="AP10" s="154"/>
      <c r="AQ10" s="154"/>
      <c r="AR10" s="154"/>
      <c r="AS10" s="154"/>
      <c r="AT10" s="154"/>
      <c r="AU10" s="154"/>
      <c r="AV10" s="154"/>
      <c r="AW10" s="154"/>
      <c r="AX10" s="155"/>
      <c r="AY10" s="148"/>
      <c r="AZ10" s="156"/>
      <c r="BA10" s="157"/>
      <c r="BB10" s="157"/>
      <c r="BC10" s="157"/>
      <c r="BD10" s="157"/>
      <c r="BE10" s="157"/>
      <c r="BF10" s="158"/>
      <c r="BG10" s="155"/>
      <c r="BH10" s="155"/>
      <c r="BI10" s="155"/>
      <c r="BJ10" s="155"/>
      <c r="BK10" s="155"/>
      <c r="BL10" s="155"/>
      <c r="BM10" s="150"/>
    </row>
    <row r="11" spans="1:65" ht="15.75">
      <c r="A11" s="81" t="s">
        <v>17</v>
      </c>
      <c r="B11" s="408"/>
      <c r="C11" s="409"/>
      <c r="D11" s="82"/>
      <c r="E11" s="82" t="s">
        <v>18</v>
      </c>
      <c r="F11" s="409"/>
      <c r="G11" s="410"/>
      <c r="H11" s="148"/>
      <c r="I11" s="148"/>
      <c r="J11" s="404" t="s">
        <v>19</v>
      </c>
      <c r="K11" s="404"/>
      <c r="L11" s="404"/>
      <c r="M11" s="404"/>
      <c r="N11" s="405"/>
      <c r="O11" s="402"/>
      <c r="P11" s="402"/>
      <c r="Q11" s="402"/>
      <c r="R11" s="402"/>
      <c r="S11" s="402"/>
      <c r="T11" s="148"/>
      <c r="U11" s="83" t="s">
        <v>20</v>
      </c>
      <c r="V11" s="452"/>
      <c r="W11" s="452"/>
      <c r="X11" s="452"/>
      <c r="Y11" s="453"/>
      <c r="Z11" s="148"/>
      <c r="AA11" s="175"/>
      <c r="AB11" s="2"/>
      <c r="AC11" s="2"/>
      <c r="AD11" s="2"/>
      <c r="AE11" s="150">
        <v>1</v>
      </c>
      <c r="AF11" s="153"/>
      <c r="AG11" s="154"/>
      <c r="AH11" s="154"/>
      <c r="AI11" s="154"/>
      <c r="AJ11" s="154"/>
      <c r="AK11" s="154"/>
      <c r="AL11" s="154"/>
      <c r="AM11" s="154"/>
      <c r="AN11" s="154"/>
      <c r="AO11" s="155"/>
      <c r="AP11" s="154"/>
      <c r="AQ11" s="154"/>
      <c r="AR11" s="154"/>
      <c r="AS11" s="154"/>
      <c r="AT11" s="154"/>
      <c r="AU11" s="154"/>
      <c r="AV11" s="154"/>
      <c r="AW11" s="154"/>
      <c r="AX11" s="155"/>
      <c r="AY11" s="148"/>
      <c r="AZ11" s="156"/>
      <c r="BA11" s="157"/>
      <c r="BB11" s="157"/>
      <c r="BC11" s="157"/>
      <c r="BD11" s="157"/>
      <c r="BE11" s="157"/>
      <c r="BF11" s="158"/>
      <c r="BG11" s="155"/>
      <c r="BH11" s="155"/>
      <c r="BI11" s="155"/>
      <c r="BJ11" s="155"/>
      <c r="BK11" s="155"/>
      <c r="BL11" s="155"/>
      <c r="BM11" s="150"/>
    </row>
    <row r="12" spans="1:65" ht="15" customHeight="1">
      <c r="A12" s="81" t="s">
        <v>21</v>
      </c>
      <c r="B12" s="408"/>
      <c r="C12" s="409"/>
      <c r="D12" s="409"/>
      <c r="E12" s="409"/>
      <c r="F12" s="409"/>
      <c r="G12" s="410"/>
      <c r="H12" s="148"/>
      <c r="I12" s="148"/>
      <c r="J12" s="404" t="s">
        <v>22</v>
      </c>
      <c r="K12" s="404"/>
      <c r="L12" s="404"/>
      <c r="M12" s="404"/>
      <c r="N12" s="405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3"/>
      <c r="Z12" s="148"/>
      <c r="AA12" s="174"/>
      <c r="AB12" s="2"/>
      <c r="AC12" s="2"/>
      <c r="AD12" s="2"/>
      <c r="AE12" s="150">
        <v>1</v>
      </c>
      <c r="AF12" s="153"/>
      <c r="AG12" s="154"/>
      <c r="AH12" s="154"/>
      <c r="AI12" s="154"/>
      <c r="AJ12" s="154"/>
      <c r="AK12" s="154"/>
      <c r="AL12" s="154"/>
      <c r="AM12" s="154"/>
      <c r="AN12" s="154"/>
      <c r="AO12" s="155"/>
      <c r="AP12" s="154"/>
      <c r="AQ12" s="154"/>
      <c r="AR12" s="154"/>
      <c r="AS12" s="154"/>
      <c r="AT12" s="154"/>
      <c r="AU12" s="154"/>
      <c r="AV12" s="154"/>
      <c r="AW12" s="154"/>
      <c r="AX12" s="155"/>
      <c r="AY12" s="148"/>
      <c r="AZ12" s="156"/>
      <c r="BA12" s="157"/>
      <c r="BB12" s="157"/>
      <c r="BC12" s="157"/>
      <c r="BD12" s="157"/>
      <c r="BE12" s="157"/>
      <c r="BF12" s="158"/>
      <c r="BG12" s="155"/>
      <c r="BH12" s="155"/>
      <c r="BI12" s="155"/>
      <c r="BJ12" s="155"/>
      <c r="BK12" s="155"/>
      <c r="BL12" s="155"/>
      <c r="BM12" s="150"/>
    </row>
    <row r="13" spans="1:65" ht="15" customHeight="1">
      <c r="A13" s="81" t="s">
        <v>23</v>
      </c>
      <c r="B13" s="408"/>
      <c r="C13" s="409"/>
      <c r="D13" s="409"/>
      <c r="E13" s="409"/>
      <c r="F13" s="409"/>
      <c r="G13" s="410"/>
      <c r="H13" s="148"/>
      <c r="I13" s="148"/>
      <c r="J13" s="404" t="s">
        <v>24</v>
      </c>
      <c r="K13" s="404"/>
      <c r="L13" s="404"/>
      <c r="M13" s="404"/>
      <c r="N13" s="405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  <c r="Z13" s="148"/>
      <c r="AA13" s="174"/>
      <c r="AB13" s="2"/>
      <c r="AC13" s="2"/>
      <c r="AD13" s="2"/>
      <c r="AE13" s="150">
        <v>1</v>
      </c>
      <c r="AF13" s="153"/>
      <c r="AG13" s="154"/>
      <c r="AH13" s="154"/>
      <c r="AI13" s="154"/>
      <c r="AJ13" s="154"/>
      <c r="AK13" s="154"/>
      <c r="AL13" s="154"/>
      <c r="AM13" s="154"/>
      <c r="AN13" s="154"/>
      <c r="AO13" s="155"/>
      <c r="AP13" s="154"/>
      <c r="AQ13" s="154"/>
      <c r="AR13" s="154"/>
      <c r="AS13" s="154"/>
      <c r="AT13" s="154"/>
      <c r="AU13" s="154"/>
      <c r="AV13" s="154"/>
      <c r="AW13" s="154"/>
      <c r="AX13" s="155"/>
      <c r="AY13" s="148"/>
      <c r="AZ13" s="156"/>
      <c r="BA13" s="157"/>
      <c r="BB13" s="157"/>
      <c r="BC13" s="157"/>
      <c r="BD13" s="157"/>
      <c r="BE13" s="157"/>
      <c r="BF13" s="158"/>
      <c r="BG13" s="155"/>
      <c r="BH13" s="155"/>
      <c r="BI13" s="155"/>
      <c r="BJ13" s="155"/>
      <c r="BK13" s="155"/>
      <c r="BL13" s="155"/>
      <c r="BM13" s="150"/>
    </row>
    <row r="14" spans="1:65" ht="15" customHeight="1">
      <c r="A14" s="81" t="s">
        <v>25</v>
      </c>
      <c r="B14" s="408"/>
      <c r="C14" s="409"/>
      <c r="D14" s="409"/>
      <c r="E14" s="409"/>
      <c r="F14" s="409"/>
      <c r="G14" s="410"/>
      <c r="H14" s="148"/>
      <c r="I14" s="148"/>
      <c r="J14" s="404" t="s">
        <v>26</v>
      </c>
      <c r="K14" s="404"/>
      <c r="L14" s="404"/>
      <c r="M14" s="404"/>
      <c r="N14" s="405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3"/>
      <c r="Z14" s="148"/>
      <c r="AA14" s="174"/>
      <c r="AB14" s="2"/>
      <c r="AC14" s="2"/>
      <c r="AD14" s="2"/>
      <c r="AE14" s="150">
        <v>1</v>
      </c>
      <c r="AF14" s="153"/>
      <c r="AG14" s="154"/>
      <c r="AH14" s="154"/>
      <c r="AI14" s="154"/>
      <c r="AJ14" s="154"/>
      <c r="AK14" s="154"/>
      <c r="AL14" s="154"/>
      <c r="AM14" s="154"/>
      <c r="AN14" s="154"/>
      <c r="AO14" s="155"/>
      <c r="AP14" s="154"/>
      <c r="AQ14" s="154"/>
      <c r="AR14" s="154"/>
      <c r="AS14" s="154"/>
      <c r="AT14" s="154"/>
      <c r="AU14" s="154"/>
      <c r="AV14" s="154"/>
      <c r="AW14" s="154"/>
      <c r="AX14" s="155"/>
      <c r="AY14" s="148"/>
      <c r="AZ14" s="156"/>
      <c r="BA14" s="157"/>
      <c r="BB14" s="157"/>
      <c r="BC14" s="157"/>
      <c r="BD14" s="157"/>
      <c r="BE14" s="157"/>
      <c r="BF14" s="158"/>
      <c r="BG14" s="155"/>
      <c r="BH14" s="155"/>
      <c r="BI14" s="155"/>
      <c r="BJ14" s="155"/>
      <c r="BK14" s="155"/>
      <c r="BL14" s="155"/>
      <c r="BM14" s="150"/>
    </row>
    <row r="15" spans="1:65" ht="15" customHeight="1">
      <c r="A15" s="81" t="s">
        <v>27</v>
      </c>
      <c r="B15" s="408"/>
      <c r="C15" s="409"/>
      <c r="D15" s="409"/>
      <c r="E15" s="409"/>
      <c r="F15" s="409"/>
      <c r="G15" s="410"/>
      <c r="H15" s="148"/>
      <c r="I15" s="148"/>
      <c r="J15" s="404" t="s">
        <v>28</v>
      </c>
      <c r="K15" s="404"/>
      <c r="L15" s="404"/>
      <c r="M15" s="404"/>
      <c r="N15" s="405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3"/>
      <c r="Z15" s="148"/>
      <c r="AA15" s="174"/>
      <c r="AB15" s="2"/>
      <c r="AC15" s="2"/>
      <c r="AD15" s="2"/>
      <c r="AE15" s="150">
        <v>1</v>
      </c>
      <c r="AF15" s="153"/>
      <c r="AG15" s="154"/>
      <c r="AH15" s="154"/>
      <c r="AI15" s="154"/>
      <c r="AJ15" s="154"/>
      <c r="AK15" s="154"/>
      <c r="AL15" s="154"/>
      <c r="AM15" s="154"/>
      <c r="AN15" s="154"/>
      <c r="AO15" s="155"/>
      <c r="AP15" s="154"/>
      <c r="AQ15" s="154"/>
      <c r="AR15" s="154"/>
      <c r="AS15" s="154"/>
      <c r="AT15" s="154"/>
      <c r="AU15" s="154"/>
      <c r="AV15" s="154"/>
      <c r="AW15" s="154"/>
      <c r="AX15" s="155"/>
      <c r="AY15" s="148"/>
      <c r="AZ15" s="156"/>
      <c r="BA15" s="157"/>
      <c r="BB15" s="157"/>
      <c r="BC15" s="157"/>
      <c r="BD15" s="157"/>
      <c r="BE15" s="157"/>
      <c r="BF15" s="158"/>
      <c r="BG15" s="155"/>
      <c r="BH15" s="155"/>
      <c r="BI15" s="155"/>
      <c r="BJ15" s="155"/>
      <c r="BK15" s="155"/>
      <c r="BL15" s="155"/>
      <c r="BM15" s="150"/>
    </row>
    <row r="16" spans="1:65" ht="12" customHeight="1">
      <c r="A16" s="148"/>
      <c r="B16" s="160"/>
      <c r="C16" s="153"/>
      <c r="F16" s="153"/>
      <c r="G16" s="70"/>
      <c r="H16" s="71"/>
      <c r="I16" s="67"/>
      <c r="J16" s="67"/>
      <c r="K16" s="161"/>
      <c r="L16" s="72"/>
      <c r="M16" s="72"/>
      <c r="N16" s="161"/>
      <c r="O16" s="67"/>
      <c r="P16" s="67"/>
      <c r="Q16" s="67"/>
      <c r="R16" s="67"/>
      <c r="S16" s="67"/>
      <c r="T16" s="150"/>
      <c r="U16" s="150"/>
      <c r="V16" s="150"/>
      <c r="W16" s="150"/>
      <c r="X16" s="73"/>
      <c r="Y16" s="152"/>
      <c r="Z16" s="2"/>
      <c r="AA16" s="2"/>
      <c r="AB16" s="2"/>
      <c r="AC16" s="2"/>
      <c r="AD16" s="2"/>
      <c r="AE16" s="150">
        <v>1</v>
      </c>
      <c r="AF16" s="153"/>
      <c r="AG16" s="154"/>
      <c r="AH16" s="154"/>
      <c r="AI16" s="154"/>
      <c r="AJ16" s="154"/>
      <c r="AK16" s="154"/>
      <c r="AL16" s="154"/>
      <c r="AM16" s="154"/>
      <c r="AN16" s="154"/>
      <c r="AO16" s="155"/>
      <c r="AP16" s="154"/>
      <c r="AQ16" s="154"/>
      <c r="AR16" s="154"/>
      <c r="AS16" s="154"/>
      <c r="AT16" s="154"/>
      <c r="AU16" s="154"/>
      <c r="AV16" s="154"/>
      <c r="AW16" s="154"/>
      <c r="AX16" s="155"/>
      <c r="AY16" s="148"/>
      <c r="AZ16" s="401" t="s">
        <v>29</v>
      </c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150"/>
    </row>
    <row r="17" spans="1:65" ht="15" customHeight="1">
      <c r="A17" s="176" t="s">
        <v>30</v>
      </c>
      <c r="B17" s="383" t="s">
        <v>31</v>
      </c>
      <c r="C17" s="384"/>
      <c r="D17" s="373" t="s">
        <v>32</v>
      </c>
      <c r="E17" s="374"/>
      <c r="F17" s="177" t="s">
        <v>33</v>
      </c>
      <c r="G17" s="406" t="s">
        <v>34</v>
      </c>
      <c r="H17" s="407"/>
      <c r="I17" s="406" t="s">
        <v>35</v>
      </c>
      <c r="J17" s="413"/>
      <c r="K17" s="413"/>
      <c r="L17" s="413"/>
      <c r="M17" s="413"/>
      <c r="N17" s="407"/>
      <c r="O17" s="413" t="s">
        <v>36</v>
      </c>
      <c r="P17" s="407"/>
      <c r="Q17" s="178" t="s">
        <v>37</v>
      </c>
      <c r="R17" s="84"/>
      <c r="S17" s="416"/>
      <c r="T17" s="417"/>
      <c r="U17" s="417"/>
      <c r="V17" s="417"/>
      <c r="W17" s="417"/>
      <c r="X17" s="417"/>
      <c r="Y17" s="418"/>
      <c r="Z17" s="179"/>
      <c r="AA17" s="179"/>
      <c r="AB17" s="2"/>
      <c r="AC17" s="2"/>
      <c r="AD17" s="2"/>
      <c r="AE17" s="180">
        <v>1</v>
      </c>
      <c r="AF17" s="153" t="s">
        <v>38</v>
      </c>
      <c r="AG17" s="154"/>
      <c r="AH17" s="154"/>
      <c r="AI17" s="154"/>
      <c r="AJ17" s="154"/>
      <c r="AK17" s="154"/>
      <c r="AL17" s="154"/>
      <c r="AM17" s="154"/>
      <c r="AN17" s="154"/>
      <c r="AO17" s="155"/>
      <c r="AP17" s="154"/>
      <c r="AQ17" s="154"/>
      <c r="AR17" s="154"/>
      <c r="AS17" s="154"/>
      <c r="AT17" s="154"/>
      <c r="AU17" s="154"/>
      <c r="AV17" s="154"/>
      <c r="AW17" s="154"/>
      <c r="AX17" s="155"/>
      <c r="AY17" s="148"/>
      <c r="AZ17" s="156"/>
      <c r="BA17" s="157"/>
      <c r="BB17" s="157"/>
      <c r="BC17" s="157"/>
      <c r="BD17" s="157"/>
      <c r="BE17" s="157"/>
      <c r="BF17" s="158"/>
      <c r="BG17" s="155"/>
      <c r="BH17" s="155"/>
      <c r="BI17" s="155"/>
      <c r="BJ17" s="155"/>
      <c r="BK17" s="155"/>
      <c r="BL17" s="155"/>
      <c r="BM17" s="150"/>
    </row>
    <row r="18" spans="1:65" ht="15" customHeight="1">
      <c r="A18" s="181"/>
      <c r="B18" s="385" t="s">
        <v>39</v>
      </c>
      <c r="C18" s="386"/>
      <c r="D18" s="375" t="s">
        <v>38</v>
      </c>
      <c r="E18" s="376"/>
      <c r="F18" s="85" t="s">
        <v>40</v>
      </c>
      <c r="G18" s="411"/>
      <c r="H18" s="412"/>
      <c r="I18" s="422"/>
      <c r="J18" s="423"/>
      <c r="K18" s="423"/>
      <c r="L18" s="423"/>
      <c r="M18" s="424"/>
      <c r="N18" s="425"/>
      <c r="O18" s="414">
        <v>1</v>
      </c>
      <c r="P18" s="415"/>
      <c r="Q18" s="419"/>
      <c r="R18" s="420"/>
      <c r="S18" s="420"/>
      <c r="T18" s="420"/>
      <c r="U18" s="420"/>
      <c r="V18" s="420"/>
      <c r="W18" s="420"/>
      <c r="X18" s="420"/>
      <c r="Y18" s="421"/>
      <c r="Z18" s="182"/>
      <c r="AA18" s="182"/>
      <c r="AB18" s="2"/>
      <c r="AC18" s="2"/>
      <c r="AD18" s="2"/>
      <c r="AE18" s="180">
        <v>1</v>
      </c>
      <c r="AF18" s="153" t="s">
        <v>41</v>
      </c>
      <c r="AG18" s="154"/>
      <c r="AH18" s="154"/>
      <c r="AI18" s="154"/>
      <c r="AJ18" s="154"/>
      <c r="AK18" s="154"/>
      <c r="AL18" s="154"/>
      <c r="AM18" s="154"/>
      <c r="AN18" s="154"/>
      <c r="AO18" s="155"/>
      <c r="AP18" s="154"/>
      <c r="AQ18" s="183">
        <f>R23</f>
        <v>0</v>
      </c>
      <c r="AR18" s="154"/>
      <c r="AS18" s="183">
        <f>U23</f>
        <v>0</v>
      </c>
      <c r="AT18" s="154"/>
      <c r="AU18" s="183">
        <f>X23</f>
        <v>0</v>
      </c>
      <c r="AV18" s="154"/>
      <c r="AW18" s="154"/>
      <c r="AX18" s="155"/>
      <c r="AY18" s="148"/>
      <c r="AZ18" s="156"/>
      <c r="BA18" s="157"/>
      <c r="BB18" s="157"/>
      <c r="BC18" s="157"/>
      <c r="BD18" s="157"/>
      <c r="BE18" s="157"/>
      <c r="BF18" s="158"/>
      <c r="BG18" s="155"/>
      <c r="BH18" s="155"/>
      <c r="BI18" s="155"/>
      <c r="BJ18" s="155"/>
      <c r="BK18" s="155"/>
      <c r="BL18" s="155"/>
      <c r="BM18" s="150"/>
    </row>
    <row r="19" spans="1:65" ht="24" customHeight="1">
      <c r="A19" s="361"/>
      <c r="B19" s="363"/>
      <c r="C19" s="372" t="s">
        <v>42</v>
      </c>
      <c r="D19" s="372"/>
      <c r="E19" s="372"/>
      <c r="F19" s="372"/>
      <c r="G19" s="184"/>
      <c r="H19" s="390" t="s">
        <v>43</v>
      </c>
      <c r="I19" s="391"/>
      <c r="J19" s="391"/>
      <c r="K19" s="391"/>
      <c r="L19" s="392"/>
      <c r="N19" s="161"/>
      <c r="O19" s="150"/>
      <c r="P19" s="150"/>
      <c r="Q19" s="150"/>
      <c r="R19" s="150"/>
      <c r="S19" s="150"/>
      <c r="T19" s="185"/>
      <c r="U19" s="185"/>
      <c r="V19" s="185"/>
      <c r="W19" s="185"/>
      <c r="X19" s="185"/>
      <c r="Y19" s="185"/>
      <c r="Z19" s="150"/>
      <c r="AA19" s="150"/>
      <c r="AB19" s="148"/>
      <c r="AC19" s="155"/>
      <c r="AD19" s="155"/>
      <c r="AE19" s="150">
        <v>1</v>
      </c>
      <c r="AF19" s="153" t="s">
        <v>44</v>
      </c>
      <c r="AG19" s="154"/>
      <c r="AH19" s="154"/>
      <c r="AI19" s="154"/>
      <c r="AJ19" s="154"/>
      <c r="AK19" s="154"/>
      <c r="AL19" s="154"/>
      <c r="AM19" s="154"/>
      <c r="AN19" s="154"/>
      <c r="AO19" s="155"/>
      <c r="AP19" s="154"/>
      <c r="AQ19" s="154"/>
      <c r="AR19" s="154"/>
      <c r="AS19" s="154"/>
      <c r="AT19" s="154"/>
      <c r="AU19" s="154"/>
      <c r="AV19" s="154"/>
      <c r="AW19" s="154"/>
      <c r="AX19" s="155"/>
      <c r="AY19" s="148"/>
      <c r="AZ19" s="157"/>
      <c r="BA19" s="157"/>
      <c r="BB19" s="157"/>
      <c r="BC19" s="157"/>
      <c r="BD19" s="157"/>
      <c r="BE19" s="157"/>
      <c r="BF19" s="155"/>
      <c r="BG19" s="155"/>
      <c r="BH19" s="155"/>
      <c r="BI19" s="155"/>
      <c r="BJ19" s="155"/>
      <c r="BK19" s="155"/>
      <c r="BL19" s="155"/>
      <c r="BM19" s="150"/>
    </row>
    <row r="20" spans="1:65" ht="15" customHeight="1">
      <c r="A20" s="300"/>
      <c r="B20" s="377" t="s">
        <v>45</v>
      </c>
      <c r="C20" s="378"/>
      <c r="D20" s="379"/>
      <c r="E20" s="435" t="s">
        <v>46</v>
      </c>
      <c r="F20" s="436"/>
      <c r="G20" s="437"/>
      <c r="H20" s="454" t="s">
        <v>47</v>
      </c>
      <c r="I20" s="455"/>
      <c r="J20" s="455"/>
      <c r="K20" s="455"/>
      <c r="L20" s="456"/>
      <c r="M20" s="435" t="s">
        <v>48</v>
      </c>
      <c r="N20" s="436"/>
      <c r="O20" s="436"/>
      <c r="P20" s="436"/>
      <c r="Q20" s="436"/>
      <c r="R20" s="437"/>
      <c r="S20" s="435" t="s">
        <v>49</v>
      </c>
      <c r="T20" s="436"/>
      <c r="U20" s="436"/>
      <c r="V20" s="436"/>
      <c r="W20" s="436"/>
      <c r="X20" s="436"/>
      <c r="Y20" s="437"/>
      <c r="Z20" s="150"/>
      <c r="AA20" s="150"/>
      <c r="AB20" s="148"/>
      <c r="AC20" s="155"/>
      <c r="AD20" s="155"/>
      <c r="AE20" s="150">
        <v>1</v>
      </c>
      <c r="AF20" s="153" t="s">
        <v>50</v>
      </c>
      <c r="AG20" s="154"/>
      <c r="AH20" s="154"/>
      <c r="AI20" s="154"/>
      <c r="AJ20" s="154"/>
      <c r="AK20" s="154"/>
      <c r="AL20" s="154"/>
      <c r="AM20" s="154"/>
      <c r="AN20" s="154"/>
      <c r="AO20" s="155"/>
      <c r="AP20" s="186"/>
      <c r="AQ20" s="187"/>
      <c r="AR20" s="186"/>
      <c r="AS20" s="187"/>
      <c r="AT20" s="186"/>
      <c r="AU20" s="187"/>
      <c r="AV20" s="154"/>
      <c r="AW20" s="154"/>
      <c r="AX20" s="148"/>
      <c r="AY20" s="157"/>
      <c r="AZ20" s="157"/>
      <c r="BA20" s="157"/>
      <c r="BB20" s="157"/>
      <c r="BC20" s="157"/>
      <c r="BD20" s="157"/>
      <c r="BE20" s="155"/>
      <c r="BF20" s="155"/>
      <c r="BG20" s="155"/>
      <c r="BH20" s="155"/>
      <c r="BI20" s="155"/>
      <c r="BJ20" s="155"/>
      <c r="BK20" s="155"/>
      <c r="BL20" s="150"/>
      <c r="BM20" s="148"/>
    </row>
    <row r="21" spans="1:65" ht="15" customHeight="1">
      <c r="A21" s="301"/>
      <c r="B21" s="380"/>
      <c r="C21" s="381"/>
      <c r="D21" s="382"/>
      <c r="E21" s="457"/>
      <c r="F21" s="458"/>
      <c r="G21" s="459"/>
      <c r="H21" s="438"/>
      <c r="I21" s="439"/>
      <c r="J21" s="439"/>
      <c r="K21" s="439"/>
      <c r="L21" s="440"/>
      <c r="M21" s="387" t="s">
        <v>51</v>
      </c>
      <c r="N21" s="388"/>
      <c r="O21" s="388"/>
      <c r="P21" s="388"/>
      <c r="Q21" s="388"/>
      <c r="R21" s="389"/>
      <c r="S21" s="463" t="s">
        <v>52</v>
      </c>
      <c r="T21" s="464"/>
      <c r="U21" s="464"/>
      <c r="V21" s="464"/>
      <c r="W21" s="464"/>
      <c r="X21" s="464"/>
      <c r="Y21" s="465"/>
      <c r="Z21" s="150"/>
      <c r="AA21" s="150"/>
      <c r="AB21" s="148"/>
      <c r="AC21" s="155"/>
      <c r="AD21" s="155"/>
      <c r="AE21" s="150">
        <v>1</v>
      </c>
      <c r="AF21" s="153" t="s">
        <v>53</v>
      </c>
      <c r="AG21" s="154"/>
      <c r="AH21" s="154"/>
      <c r="AI21" s="154"/>
      <c r="AJ21" s="154"/>
      <c r="AK21" s="154"/>
      <c r="AL21" s="154"/>
      <c r="AM21" s="154"/>
      <c r="AN21" s="154"/>
      <c r="AO21" s="155"/>
      <c r="AP21" s="186"/>
      <c r="AQ21" s="187"/>
      <c r="AR21" s="186"/>
      <c r="AS21" s="187"/>
      <c r="AT21" s="186"/>
      <c r="AU21" s="187"/>
      <c r="AV21" s="154"/>
      <c r="AW21" s="154"/>
      <c r="AX21" s="148"/>
      <c r="AY21" s="157"/>
      <c r="AZ21" s="157"/>
      <c r="BA21" s="157"/>
      <c r="BB21" s="157"/>
      <c r="BC21" s="157"/>
      <c r="BD21" s="157"/>
      <c r="BE21" s="155"/>
      <c r="BF21" s="155"/>
      <c r="BG21" s="155"/>
      <c r="BH21" s="155"/>
      <c r="BI21" s="155"/>
      <c r="BJ21" s="155"/>
      <c r="BK21" s="155"/>
      <c r="BL21" s="150"/>
      <c r="BM21" s="148"/>
    </row>
    <row r="22" spans="1:65" ht="15" customHeight="1">
      <c r="A22" s="301"/>
      <c r="B22" s="170"/>
      <c r="C22" s="170"/>
      <c r="D22" s="292"/>
      <c r="E22" s="170"/>
      <c r="F22" s="153"/>
      <c r="G22" s="184"/>
      <c r="H22" s="466" t="s">
        <v>54</v>
      </c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150"/>
      <c r="AA22" s="150"/>
      <c r="AB22" s="148"/>
      <c r="AC22" s="155"/>
      <c r="AD22" s="155"/>
      <c r="AE22" s="150">
        <v>1</v>
      </c>
      <c r="AF22" s="153"/>
      <c r="AG22" s="154"/>
      <c r="AH22" s="154"/>
      <c r="AI22" s="154"/>
      <c r="AJ22" s="154"/>
      <c r="AK22" s="154"/>
      <c r="AL22" s="154"/>
      <c r="AM22" s="154"/>
      <c r="AN22" s="154"/>
      <c r="AO22" s="155"/>
      <c r="AP22" s="154"/>
      <c r="AQ22" s="154"/>
      <c r="AR22" s="154"/>
      <c r="AS22" s="154"/>
      <c r="AT22" s="154"/>
      <c r="AU22" s="154"/>
      <c r="AV22" s="154"/>
      <c r="AW22" s="154"/>
      <c r="AX22" s="148"/>
      <c r="AY22" s="157"/>
      <c r="AZ22" s="157"/>
      <c r="BA22" s="157"/>
      <c r="BB22" s="157"/>
      <c r="BC22" s="157"/>
      <c r="BD22" s="157"/>
      <c r="BE22" s="155"/>
      <c r="BF22" s="155"/>
      <c r="BG22" s="155"/>
      <c r="BH22" s="155"/>
      <c r="BI22" s="155"/>
      <c r="BJ22" s="155"/>
      <c r="BK22" s="155"/>
      <c r="BL22" s="150"/>
      <c r="BM22" s="148"/>
    </row>
    <row r="23" spans="1:65" ht="12.75" customHeight="1">
      <c r="A23" s="298"/>
      <c r="B23" s="299"/>
      <c r="C23" s="299"/>
      <c r="D23" s="299"/>
      <c r="E23" s="299"/>
      <c r="F23" s="299"/>
      <c r="G23" s="299"/>
      <c r="H23" s="161"/>
      <c r="I23" s="153"/>
      <c r="J23" s="188"/>
      <c r="K23" s="161"/>
      <c r="L23" s="297"/>
      <c r="M23" s="297"/>
      <c r="N23" s="189"/>
      <c r="O23" s="443" t="s">
        <v>55</v>
      </c>
      <c r="P23" s="444"/>
      <c r="Q23" s="190"/>
      <c r="R23" s="441"/>
      <c r="S23" s="445"/>
      <c r="T23" s="190"/>
      <c r="U23" s="441"/>
      <c r="V23" s="442"/>
      <c r="W23" s="190"/>
      <c r="X23" s="441"/>
      <c r="Y23" s="442"/>
      <c r="Z23" s="190"/>
      <c r="AA23" s="180"/>
      <c r="AB23" s="433"/>
      <c r="AC23" s="434"/>
      <c r="AD23" s="104"/>
      <c r="AE23" s="150">
        <v>1</v>
      </c>
      <c r="AF23" s="153"/>
      <c r="AG23" s="191"/>
      <c r="AH23" s="192">
        <f>R23</f>
        <v>0</v>
      </c>
      <c r="AI23" s="193"/>
      <c r="AJ23" s="192">
        <f>U23</f>
        <v>0</v>
      </c>
      <c r="AK23" s="193"/>
      <c r="AL23" s="192">
        <f>X23</f>
        <v>0</v>
      </c>
      <c r="AM23" s="194"/>
      <c r="AN23" s="195" t="s">
        <v>56</v>
      </c>
      <c r="AO23" s="196"/>
      <c r="AP23" s="194"/>
      <c r="AQ23" s="197">
        <f>SUM(AQ27:AQ323)</f>
        <v>0</v>
      </c>
      <c r="AR23" s="194"/>
      <c r="AS23" s="197">
        <f>SUM(AS27:AS323)</f>
        <v>0</v>
      </c>
      <c r="AT23" s="194"/>
      <c r="AU23" s="197">
        <f>SUM(AU27:AU323)</f>
        <v>0</v>
      </c>
      <c r="AV23" s="194"/>
      <c r="AW23" s="198" t="s">
        <v>56</v>
      </c>
      <c r="AX23" s="196"/>
      <c r="AY23" s="148"/>
      <c r="AZ23" s="199" t="s">
        <v>57</v>
      </c>
      <c r="BA23" s="199" t="s">
        <v>58</v>
      </c>
      <c r="BB23" s="199" t="s">
        <v>59</v>
      </c>
      <c r="BC23" s="199" t="s">
        <v>60</v>
      </c>
      <c r="BD23" s="199" t="s">
        <v>61</v>
      </c>
      <c r="BE23" s="199" t="s">
        <v>62</v>
      </c>
      <c r="BF23" s="200">
        <v>1</v>
      </c>
      <c r="BG23" s="200">
        <v>2</v>
      </c>
      <c r="BH23" s="200">
        <v>4</v>
      </c>
      <c r="BI23" s="200">
        <v>5</v>
      </c>
      <c r="BJ23" s="200">
        <v>6</v>
      </c>
      <c r="BK23" s="200">
        <v>7</v>
      </c>
      <c r="BL23" s="155"/>
      <c r="BM23" s="150"/>
    </row>
    <row r="24" spans="1:65" ht="12.75" customHeight="1">
      <c r="A24" s="201"/>
      <c r="B24" s="202"/>
      <c r="C24" s="88" t="s">
        <v>63</v>
      </c>
      <c r="D24" s="109" t="s">
        <v>64</v>
      </c>
      <c r="E24" s="109"/>
      <c r="F24" s="203"/>
      <c r="G24" s="204" t="s">
        <v>65</v>
      </c>
      <c r="H24" s="109" t="s">
        <v>66</v>
      </c>
      <c r="I24" s="163"/>
      <c r="J24" s="205"/>
      <c r="K24" s="102"/>
      <c r="L24" s="393" t="s">
        <v>67</v>
      </c>
      <c r="M24" s="394"/>
      <c r="N24" s="102"/>
      <c r="O24" s="393" t="s">
        <v>68</v>
      </c>
      <c r="P24" s="394"/>
      <c r="Q24" s="150"/>
      <c r="R24" s="206" t="s">
        <v>69</v>
      </c>
      <c r="S24" s="207" t="s">
        <v>69</v>
      </c>
      <c r="T24" s="150"/>
      <c r="U24" s="206" t="s">
        <v>69</v>
      </c>
      <c r="V24" s="207" t="s">
        <v>69</v>
      </c>
      <c r="W24" s="150"/>
      <c r="X24" s="206" t="s">
        <v>69</v>
      </c>
      <c r="Y24" s="207" t="s">
        <v>69</v>
      </c>
      <c r="Z24" s="150"/>
      <c r="AA24" s="180"/>
      <c r="AB24" s="208"/>
      <c r="AC24" s="209"/>
      <c r="AD24" s="210"/>
      <c r="AE24" s="150">
        <v>1</v>
      </c>
      <c r="AF24" s="136"/>
      <c r="AG24" s="211"/>
      <c r="AH24" s="211" t="s">
        <v>70</v>
      </c>
      <c r="AI24" s="211"/>
      <c r="AJ24" s="211" t="s">
        <v>70</v>
      </c>
      <c r="AK24" s="211"/>
      <c r="AL24" s="211" t="s">
        <v>70</v>
      </c>
      <c r="AM24" s="211"/>
      <c r="AN24" s="212">
        <f>SUM(AH25,AJ25,AL25)</f>
        <v>0</v>
      </c>
      <c r="AO24" s="155"/>
      <c r="AP24" s="211"/>
      <c r="AQ24" s="211" t="s">
        <v>71</v>
      </c>
      <c r="AR24" s="211"/>
      <c r="AS24" s="211" t="s">
        <v>71</v>
      </c>
      <c r="AT24" s="211"/>
      <c r="AU24" s="211" t="s">
        <v>71</v>
      </c>
      <c r="AV24" s="211"/>
      <c r="AW24" s="213">
        <f>SUM(AP23:AV23)</f>
        <v>0</v>
      </c>
      <c r="AX24" s="155"/>
      <c r="AY24" s="148"/>
      <c r="AZ24" s="184"/>
      <c r="BA24" s="184"/>
      <c r="BB24" s="184"/>
      <c r="BC24" s="184"/>
      <c r="BD24" s="184"/>
      <c r="BE24" s="184"/>
      <c r="BF24" s="214">
        <v>0.99</v>
      </c>
      <c r="BG24" s="214">
        <v>2</v>
      </c>
      <c r="BH24" s="214">
        <v>4</v>
      </c>
      <c r="BI24" s="214">
        <v>4.99</v>
      </c>
      <c r="BJ24" s="214">
        <v>6</v>
      </c>
      <c r="BK24" s="214">
        <v>7</v>
      </c>
      <c r="BL24" s="155"/>
      <c r="BM24" s="150"/>
    </row>
    <row r="25" spans="1:65" ht="12.75" customHeight="1">
      <c r="A25" s="215" t="s">
        <v>72</v>
      </c>
      <c r="B25" s="216" t="s">
        <v>73</v>
      </c>
      <c r="C25" s="217" t="s">
        <v>74</v>
      </c>
      <c r="D25" s="108" t="s">
        <v>75</v>
      </c>
      <c r="E25" s="108" t="s">
        <v>76</v>
      </c>
      <c r="F25" s="218" t="s">
        <v>77</v>
      </c>
      <c r="G25" s="219" t="s">
        <v>78</v>
      </c>
      <c r="H25" s="108" t="s">
        <v>79</v>
      </c>
      <c r="I25" s="163"/>
      <c r="J25" s="220" t="s">
        <v>80</v>
      </c>
      <c r="K25" s="102"/>
      <c r="L25" s="395" t="s">
        <v>55</v>
      </c>
      <c r="M25" s="396"/>
      <c r="N25" s="102"/>
      <c r="O25" s="395" t="s">
        <v>55</v>
      </c>
      <c r="P25" s="396"/>
      <c r="Q25" s="150"/>
      <c r="R25" s="221" t="s">
        <v>75</v>
      </c>
      <c r="S25" s="222" t="s">
        <v>32</v>
      </c>
      <c r="T25" s="150"/>
      <c r="U25" s="221" t="s">
        <v>75</v>
      </c>
      <c r="V25" s="222" t="s">
        <v>32</v>
      </c>
      <c r="W25" s="150"/>
      <c r="X25" s="221" t="s">
        <v>75</v>
      </c>
      <c r="Y25" s="222" t="s">
        <v>32</v>
      </c>
      <c r="Z25" s="150"/>
      <c r="AA25" s="180"/>
      <c r="AB25" s="223"/>
      <c r="AC25" s="224"/>
      <c r="AD25" s="150"/>
      <c r="AE25" s="150">
        <v>1</v>
      </c>
      <c r="AF25" s="136"/>
      <c r="AG25" s="154"/>
      <c r="AH25" s="225">
        <f>SUM(AH27:AH323)</f>
        <v>0</v>
      </c>
      <c r="AI25" s="154"/>
      <c r="AJ25" s="225">
        <f>SUM(AJ27:AJ323)</f>
        <v>0</v>
      </c>
      <c r="AK25" s="154"/>
      <c r="AL25" s="225">
        <f>SUM(AL27:AL323)</f>
        <v>0</v>
      </c>
      <c r="AM25" s="154"/>
      <c r="AN25" s="225">
        <f>SUM(AH25,AJ25,AL25)</f>
        <v>0</v>
      </c>
      <c r="AO25" s="155"/>
      <c r="AP25" s="226"/>
      <c r="AQ25" s="227">
        <f>SUM(AQ27:AQ323)</f>
        <v>0</v>
      </c>
      <c r="AR25" s="226"/>
      <c r="AS25" s="227">
        <f>SUM(AS27:AS323)</f>
        <v>0</v>
      </c>
      <c r="AT25" s="226"/>
      <c r="AU25" s="227">
        <f>SUM(AU27:AU323)</f>
        <v>0</v>
      </c>
      <c r="AV25" s="226"/>
      <c r="AW25" s="226">
        <f>SUM(AQ25,AS25,AU25)</f>
        <v>0</v>
      </c>
      <c r="AX25" s="155"/>
      <c r="AY25" s="148"/>
      <c r="AZ25" s="184"/>
      <c r="BA25" s="184"/>
      <c r="BB25" s="184"/>
      <c r="BC25" s="184"/>
      <c r="BD25" s="184"/>
      <c r="BE25" s="184"/>
      <c r="BF25" s="214">
        <v>1.99</v>
      </c>
      <c r="BG25" s="214">
        <v>2.0499999999999998</v>
      </c>
      <c r="BH25" s="214">
        <v>4.05</v>
      </c>
      <c r="BI25" s="214">
        <v>5.05</v>
      </c>
      <c r="BJ25" s="214">
        <v>6.05</v>
      </c>
      <c r="BK25" s="214">
        <v>7.05</v>
      </c>
      <c r="BL25" s="155"/>
      <c r="BM25" s="150"/>
    </row>
    <row r="26" spans="1:65" ht="15" customHeight="1">
      <c r="A26" s="148"/>
      <c r="B26" s="160"/>
      <c r="C26" s="153"/>
      <c r="F26" s="153"/>
      <c r="G26" s="184"/>
      <c r="H26" s="89"/>
      <c r="I26" s="153"/>
      <c r="K26" s="161"/>
      <c r="L26" s="467" t="s">
        <v>81</v>
      </c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150"/>
      <c r="AA26" s="150"/>
      <c r="AB26" s="148"/>
      <c r="AC26" s="155"/>
      <c r="AD26" s="155"/>
      <c r="AE26" s="150">
        <v>1</v>
      </c>
      <c r="AF26" s="153"/>
      <c r="AG26" s="154"/>
      <c r="AH26" s="154"/>
      <c r="AI26" s="154"/>
      <c r="AJ26" s="154"/>
      <c r="AK26" s="154"/>
      <c r="AL26" s="154"/>
      <c r="AM26" s="154"/>
      <c r="AN26" s="154"/>
      <c r="AO26" s="155"/>
      <c r="AP26" s="154"/>
      <c r="AQ26" s="154"/>
      <c r="AR26" s="154"/>
      <c r="AS26" s="154"/>
      <c r="AT26" s="154"/>
      <c r="AU26" s="154"/>
      <c r="AV26" s="154"/>
      <c r="AW26" s="154"/>
      <c r="AX26" s="155"/>
      <c r="AY26" s="148"/>
      <c r="AZ26" s="157"/>
      <c r="BA26" s="157"/>
      <c r="BB26" s="157"/>
      <c r="BC26" s="157"/>
      <c r="BD26" s="157"/>
      <c r="BE26" s="157"/>
      <c r="BF26" s="155"/>
      <c r="BG26" s="155"/>
      <c r="BH26" s="155"/>
      <c r="BI26" s="155"/>
      <c r="BJ26" s="155"/>
      <c r="BK26" s="155"/>
      <c r="BL26" s="155"/>
      <c r="BM26" s="150"/>
    </row>
    <row r="27" spans="1:65" ht="12.75">
      <c r="A27" s="460" t="s">
        <v>82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2"/>
      <c r="Z27" s="228"/>
      <c r="AA27" s="228"/>
      <c r="AB27" s="229"/>
      <c r="AC27" s="230"/>
      <c r="AD27" s="231"/>
      <c r="AE27" s="161">
        <f>SUM(AE28:AE48)+SUM(AE49:AE81)+SUM(AE82:AE88)+SUM(AE101:AE105)+SUM(AE106:AE323)</f>
        <v>0</v>
      </c>
      <c r="AF27" s="153"/>
      <c r="AG27" s="154"/>
      <c r="AH27" s="154"/>
      <c r="AI27" s="154"/>
      <c r="AJ27" s="154"/>
      <c r="AK27" s="154"/>
      <c r="AL27" s="154"/>
      <c r="AM27" s="154"/>
      <c r="AN27" s="154"/>
      <c r="AO27" s="155"/>
      <c r="AP27" s="154"/>
      <c r="AQ27" s="226"/>
      <c r="AR27" s="154"/>
      <c r="AS27" s="226"/>
      <c r="AT27" s="154"/>
      <c r="AU27" s="226"/>
      <c r="AV27" s="154"/>
      <c r="AW27" s="226"/>
      <c r="AX27" s="155"/>
      <c r="AY27" s="148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3"/>
      <c r="BM27" s="150"/>
    </row>
    <row r="28" spans="1:65" ht="14.1" customHeight="1">
      <c r="A28" s="101" t="s">
        <v>83</v>
      </c>
      <c r="B28" s="234"/>
      <c r="C28" s="117"/>
      <c r="D28" s="118"/>
      <c r="E28" s="118"/>
      <c r="F28" s="153"/>
      <c r="G28" s="184"/>
      <c r="H28" s="235"/>
      <c r="I28" s="236"/>
      <c r="J28" s="237"/>
      <c r="K28" s="161"/>
      <c r="L28" s="238"/>
      <c r="M28" s="238"/>
      <c r="N28" s="161"/>
      <c r="O28" s="161"/>
      <c r="P28" s="239"/>
      <c r="Q28" s="210"/>
      <c r="R28" s="161"/>
      <c r="S28" s="239"/>
      <c r="T28" s="210"/>
      <c r="U28" s="161"/>
      <c r="V28" s="239"/>
      <c r="W28" s="210"/>
      <c r="X28" s="161"/>
      <c r="Y28" s="239"/>
      <c r="Z28" s="210"/>
      <c r="AA28" s="210"/>
      <c r="AB28" s="240"/>
      <c r="AC28" s="241"/>
      <c r="AD28" s="210"/>
      <c r="AE28" s="161">
        <f>SUM(AE29:AE29)</f>
        <v>0</v>
      </c>
      <c r="AF28" s="99"/>
      <c r="AG28" s="154"/>
      <c r="AH28" s="154">
        <f t="shared" ref="AH28:AH29" si="0">R28*H28</f>
        <v>0</v>
      </c>
      <c r="AI28" s="154"/>
      <c r="AJ28" s="154">
        <f t="shared" ref="AJ28:AJ29" si="1">U28*H28</f>
        <v>0</v>
      </c>
      <c r="AK28" s="154"/>
      <c r="AL28" s="154">
        <f t="shared" ref="AL28:AL29" si="2">X28*H28</f>
        <v>0</v>
      </c>
      <c r="AM28" s="154"/>
      <c r="AN28" s="154">
        <f>SUM(AH28,AJ28,AL28)</f>
        <v>0</v>
      </c>
      <c r="AO28" s="155"/>
      <c r="AP28" s="154"/>
      <c r="AQ28" s="226"/>
      <c r="AR28" s="154"/>
      <c r="AS28" s="226"/>
      <c r="AT28" s="154"/>
      <c r="AU28" s="226"/>
      <c r="AV28" s="154"/>
      <c r="AW28" s="226"/>
      <c r="AX28" s="155"/>
      <c r="AY28" s="148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3"/>
      <c r="BM28" s="150"/>
    </row>
    <row r="29" spans="1:65" ht="11.25" customHeight="1">
      <c r="A29" s="132" t="s">
        <v>84</v>
      </c>
      <c r="B29" s="133"/>
      <c r="C29" s="107"/>
      <c r="D29" s="107">
        <v>2</v>
      </c>
      <c r="E29" s="123" t="s">
        <v>85</v>
      </c>
      <c r="F29" s="123" t="s">
        <v>86</v>
      </c>
      <c r="G29" s="242">
        <v>0.62</v>
      </c>
      <c r="H29" s="113">
        <v>72</v>
      </c>
      <c r="I29" s="243"/>
      <c r="J29" s="142">
        <v>1701857</v>
      </c>
      <c r="K29" s="244"/>
      <c r="L29" s="368">
        <v>43983</v>
      </c>
      <c r="M29" s="369"/>
      <c r="N29" s="244"/>
      <c r="O29" s="368">
        <v>44018</v>
      </c>
      <c r="P29" s="369"/>
      <c r="Q29" s="210"/>
      <c r="R29" s="140"/>
      <c r="S29" s="245">
        <f t="shared" ref="S29" si="3">IF($D$18="YES", (R29), (0))</f>
        <v>0</v>
      </c>
      <c r="T29" s="210"/>
      <c r="U29" s="140"/>
      <c r="V29" s="245">
        <f t="shared" ref="V29" si="4">IF($D$18="YES", (U29), (0))</f>
        <v>0</v>
      </c>
      <c r="W29" s="210"/>
      <c r="X29" s="140"/>
      <c r="Y29" s="245">
        <f t="shared" ref="Y29" si="5">IF($D$18="YES", (X29), (0))</f>
        <v>0</v>
      </c>
      <c r="Z29" s="210"/>
      <c r="AA29" s="206"/>
      <c r="AB29" s="240"/>
      <c r="AC29" s="246"/>
      <c r="AD29" s="210"/>
      <c r="AE29" s="161">
        <f t="shared" ref="AE29" si="6">SUM(R29,S29,U29,V29,X29,Y29)</f>
        <v>0</v>
      </c>
      <c r="AF29" s="247"/>
      <c r="AG29" s="154"/>
      <c r="AH29" s="154">
        <f t="shared" si="0"/>
        <v>0</v>
      </c>
      <c r="AI29" s="154"/>
      <c r="AJ29" s="154">
        <f t="shared" si="1"/>
        <v>0</v>
      </c>
      <c r="AK29" s="154"/>
      <c r="AL29" s="154">
        <f t="shared" si="2"/>
        <v>0</v>
      </c>
      <c r="AM29" s="154"/>
      <c r="AN29" s="154">
        <f>SUM(AH29,AJ29,AL29)</f>
        <v>0</v>
      </c>
      <c r="AO29" s="155"/>
      <c r="AP29" s="154"/>
      <c r="AQ29" s="226">
        <f t="shared" ref="AQ29" si="7">(R29*H29)*G29</f>
        <v>0</v>
      </c>
      <c r="AR29" s="154"/>
      <c r="AS29" s="226">
        <f t="shared" ref="AS29" si="8">(U29*H29)*G29</f>
        <v>0</v>
      </c>
      <c r="AT29" s="154"/>
      <c r="AU29" s="226">
        <f t="shared" ref="AU29" si="9">(X29*H29)*G29</f>
        <v>0</v>
      </c>
      <c r="AV29" s="154"/>
      <c r="AW29" s="226">
        <f t="shared" ref="AW29" si="10">SUM(AP29:AV29)</f>
        <v>0</v>
      </c>
      <c r="AX29" s="155"/>
      <c r="AY29" s="148"/>
      <c r="AZ29" s="232"/>
      <c r="BA29" s="232"/>
      <c r="BB29" s="232"/>
      <c r="BC29" s="232"/>
      <c r="BD29" s="232"/>
      <c r="BE29" s="232"/>
      <c r="BF29" s="232">
        <f t="shared" ref="BF29:BF37" si="11">IF($O$18&lt;BF$24,0,IF($O$18&gt;BF$25,0,$AZ29))</f>
        <v>0</v>
      </c>
      <c r="BG29" s="232">
        <f t="shared" ref="BG29:BG37" si="12">IF($O$18&lt;BG$24,0,IF($O$18&gt;BG$25,0,$BA29))</f>
        <v>0</v>
      </c>
      <c r="BH29" s="232">
        <f t="shared" ref="BH29:BH37" si="13">IF($O$18&lt;BH$24,0,IF($O$18&gt;BH$25,0,$BB29))</f>
        <v>0</v>
      </c>
      <c r="BI29" s="232">
        <f t="shared" ref="BI29:BI37" si="14">IF($O$18&lt;BI$24,0,IF($O$18&gt;BI$25,0,$BC29))</f>
        <v>0</v>
      </c>
      <c r="BJ29" s="232">
        <f t="shared" ref="BJ29:BJ37" si="15">IF($O$18&lt;BJ$24,0,IF($O$18&gt;BJ$25,0,$BD29))</f>
        <v>0</v>
      </c>
      <c r="BK29" s="232">
        <f t="shared" ref="BK29:BK37" si="16">IF($O$18&lt;BK$24,0,IF($O$18&gt;BK$25,0,$BE29))</f>
        <v>0</v>
      </c>
      <c r="BL29" s="233">
        <f t="shared" ref="BL29" si="17">SUM(BF29:BK29)</f>
        <v>0</v>
      </c>
      <c r="BM29" s="150"/>
    </row>
    <row r="30" spans="1:65" ht="15" customHeight="1">
      <c r="A30" s="101" t="s">
        <v>87</v>
      </c>
      <c r="B30" s="234"/>
      <c r="C30" s="283"/>
      <c r="D30" s="114"/>
      <c r="E30" s="114"/>
      <c r="F30" s="153"/>
      <c r="G30" s="184"/>
      <c r="H30" s="235"/>
      <c r="I30" s="236"/>
      <c r="J30" s="237"/>
      <c r="K30" s="161"/>
      <c r="L30" s="238"/>
      <c r="M30" s="238"/>
      <c r="N30" s="161"/>
      <c r="O30" s="161"/>
      <c r="P30" s="239"/>
      <c r="Q30" s="210"/>
      <c r="R30" s="161"/>
      <c r="S30" s="239"/>
      <c r="T30" s="210"/>
      <c r="U30" s="161"/>
      <c r="V30" s="239"/>
      <c r="W30" s="210"/>
      <c r="X30" s="161"/>
      <c r="Y30" s="239"/>
      <c r="Z30" s="210"/>
      <c r="AA30" s="210"/>
      <c r="AB30" s="240"/>
      <c r="AC30" s="241"/>
      <c r="AD30" s="210"/>
      <c r="AE30" s="161">
        <f>SUM(AE31:AE37)</f>
        <v>0</v>
      </c>
      <c r="AF30" s="99"/>
      <c r="AG30" s="154"/>
      <c r="AH30" s="154">
        <f t="shared" ref="AH30:AH83" si="18">R30*H30</f>
        <v>0</v>
      </c>
      <c r="AI30" s="154"/>
      <c r="AJ30" s="154">
        <f t="shared" ref="AJ30:AJ83" si="19">U30*H30</f>
        <v>0</v>
      </c>
      <c r="AK30" s="154"/>
      <c r="AL30" s="154">
        <f t="shared" ref="AL30:AL83" si="20">X30*H30</f>
        <v>0</v>
      </c>
      <c r="AM30" s="154"/>
      <c r="AN30" s="154">
        <f>SUM(AH30,AJ30,AL30)</f>
        <v>0</v>
      </c>
      <c r="AO30" s="155"/>
      <c r="AP30" s="154"/>
      <c r="AQ30" s="226"/>
      <c r="AR30" s="154"/>
      <c r="AS30" s="226"/>
      <c r="AT30" s="154"/>
      <c r="AU30" s="226"/>
      <c r="AV30" s="154"/>
      <c r="AW30" s="226"/>
      <c r="AX30" s="155"/>
      <c r="AY30" s="148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3"/>
      <c r="BM30" s="150"/>
    </row>
    <row r="31" spans="1:65" ht="11.25" customHeight="1">
      <c r="A31" s="132" t="s">
        <v>88</v>
      </c>
      <c r="B31" s="133"/>
      <c r="C31" s="107"/>
      <c r="D31" s="107">
        <v>18</v>
      </c>
      <c r="E31" s="123" t="s">
        <v>89</v>
      </c>
      <c r="F31" s="123" t="s">
        <v>90</v>
      </c>
      <c r="G31" s="242">
        <v>0.34499999999999997</v>
      </c>
      <c r="H31" s="113">
        <v>25</v>
      </c>
      <c r="I31" s="243"/>
      <c r="J31" s="142">
        <v>6012002508</v>
      </c>
      <c r="K31" s="244"/>
      <c r="L31" s="368">
        <v>44081</v>
      </c>
      <c r="M31" s="369"/>
      <c r="N31" s="244"/>
      <c r="O31" s="368">
        <v>44102</v>
      </c>
      <c r="P31" s="369"/>
      <c r="Q31" s="210"/>
      <c r="R31" s="140"/>
      <c r="S31" s="245">
        <f t="shared" ref="S31:S37" si="21">IF($D$18="YES", (R31), (0))</f>
        <v>0</v>
      </c>
      <c r="T31" s="210"/>
      <c r="U31" s="140"/>
      <c r="V31" s="245">
        <f t="shared" ref="V31:V37" si="22">IF($D$18="YES", (U31), (0))</f>
        <v>0</v>
      </c>
      <c r="W31" s="210"/>
      <c r="X31" s="140"/>
      <c r="Y31" s="245">
        <f t="shared" ref="Y31:Y37" si="23">IF($D$18="YES", (X31), (0))</f>
        <v>0</v>
      </c>
      <c r="Z31" s="210"/>
      <c r="AA31" s="206"/>
      <c r="AB31" s="240"/>
      <c r="AC31" s="246"/>
      <c r="AD31" s="210"/>
      <c r="AE31" s="161">
        <f t="shared" ref="AE31:AE84" si="24">SUM(R31,S31,U31,V31,X31,Y31)</f>
        <v>0</v>
      </c>
      <c r="AF31" s="247"/>
      <c r="AG31" s="154"/>
      <c r="AH31" s="154">
        <f t="shared" si="18"/>
        <v>0</v>
      </c>
      <c r="AI31" s="154"/>
      <c r="AJ31" s="154">
        <f t="shared" si="19"/>
        <v>0</v>
      </c>
      <c r="AK31" s="154"/>
      <c r="AL31" s="154">
        <f t="shared" si="20"/>
        <v>0</v>
      </c>
      <c r="AM31" s="154"/>
      <c r="AN31" s="154">
        <f>SUM(AH31,AJ31,AL31)</f>
        <v>0</v>
      </c>
      <c r="AO31" s="155"/>
      <c r="AP31" s="154"/>
      <c r="AQ31" s="226">
        <f t="shared" ref="AQ31:AQ37" si="25">(R31*H31)*G31</f>
        <v>0</v>
      </c>
      <c r="AR31" s="154"/>
      <c r="AS31" s="226">
        <f t="shared" ref="AS31:AS37" si="26">(U31*H31)*G31</f>
        <v>0</v>
      </c>
      <c r="AT31" s="154"/>
      <c r="AU31" s="226">
        <f t="shared" ref="AU31:AU37" si="27">(X31*H31)*G31</f>
        <v>0</v>
      </c>
      <c r="AV31" s="154"/>
      <c r="AW31" s="226">
        <f t="shared" ref="AW31:AW37" si="28">SUM(AP31:AV31)</f>
        <v>0</v>
      </c>
      <c r="AX31" s="155"/>
      <c r="AY31" s="148"/>
      <c r="AZ31" s="232"/>
      <c r="BA31" s="232"/>
      <c r="BB31" s="232"/>
      <c r="BC31" s="232"/>
      <c r="BD31" s="232"/>
      <c r="BE31" s="232"/>
      <c r="BF31" s="232">
        <f t="shared" si="11"/>
        <v>0</v>
      </c>
      <c r="BG31" s="232">
        <f t="shared" si="12"/>
        <v>0</v>
      </c>
      <c r="BH31" s="232">
        <f t="shared" si="13"/>
        <v>0</v>
      </c>
      <c r="BI31" s="232">
        <f t="shared" si="14"/>
        <v>0</v>
      </c>
      <c r="BJ31" s="232">
        <f t="shared" si="15"/>
        <v>0</v>
      </c>
      <c r="BK31" s="232">
        <f t="shared" si="16"/>
        <v>0</v>
      </c>
      <c r="BL31" s="233">
        <f t="shared" ref="BL31" si="29">SUM(BF31:BK31)</f>
        <v>0</v>
      </c>
      <c r="BM31" s="150"/>
    </row>
    <row r="32" spans="1:65" ht="11.25" customHeight="1">
      <c r="A32" s="132" t="s">
        <v>91</v>
      </c>
      <c r="B32" s="133"/>
      <c r="C32" s="107"/>
      <c r="D32" s="107">
        <v>7</v>
      </c>
      <c r="E32" s="123" t="s">
        <v>92</v>
      </c>
      <c r="F32" s="123" t="s">
        <v>93</v>
      </c>
      <c r="G32" s="242">
        <v>2.2799999999999998</v>
      </c>
      <c r="H32" s="113">
        <v>25</v>
      </c>
      <c r="I32" s="243"/>
      <c r="J32" s="142">
        <v>6014002518</v>
      </c>
      <c r="K32" s="244"/>
      <c r="L32" s="368">
        <v>44081</v>
      </c>
      <c r="M32" s="369"/>
      <c r="N32" s="244"/>
      <c r="O32" s="368">
        <v>44102</v>
      </c>
      <c r="P32" s="369"/>
      <c r="Q32" s="210"/>
      <c r="R32" s="140"/>
      <c r="S32" s="245">
        <f t="shared" si="21"/>
        <v>0</v>
      </c>
      <c r="T32" s="210"/>
      <c r="U32" s="140"/>
      <c r="V32" s="245">
        <f t="shared" si="22"/>
        <v>0</v>
      </c>
      <c r="W32" s="210"/>
      <c r="X32" s="140"/>
      <c r="Y32" s="245">
        <f t="shared" si="23"/>
        <v>0</v>
      </c>
      <c r="Z32" s="210"/>
      <c r="AA32" s="206"/>
      <c r="AB32" s="240"/>
      <c r="AC32" s="246"/>
      <c r="AD32" s="210"/>
      <c r="AE32" s="161">
        <f t="shared" si="24"/>
        <v>0</v>
      </c>
      <c r="AF32" s="247"/>
      <c r="AG32" s="154"/>
      <c r="AH32" s="154">
        <f t="shared" si="18"/>
        <v>0</v>
      </c>
      <c r="AI32" s="154"/>
      <c r="AJ32" s="154">
        <f t="shared" si="19"/>
        <v>0</v>
      </c>
      <c r="AK32" s="154"/>
      <c r="AL32" s="154">
        <f t="shared" si="20"/>
        <v>0</v>
      </c>
      <c r="AM32" s="154"/>
      <c r="AN32" s="154">
        <f t="shared" ref="AN32:AN54" si="30">SUM(AH32,AJ32,AL32)</f>
        <v>0</v>
      </c>
      <c r="AO32" s="155"/>
      <c r="AP32" s="154"/>
      <c r="AQ32" s="226">
        <f t="shared" si="25"/>
        <v>0</v>
      </c>
      <c r="AR32" s="154"/>
      <c r="AS32" s="226">
        <f t="shared" si="26"/>
        <v>0</v>
      </c>
      <c r="AT32" s="154"/>
      <c r="AU32" s="226">
        <f t="shared" si="27"/>
        <v>0</v>
      </c>
      <c r="AV32" s="154"/>
      <c r="AW32" s="226">
        <f t="shared" si="28"/>
        <v>0</v>
      </c>
      <c r="AX32" s="155"/>
      <c r="AY32" s="148"/>
      <c r="AZ32" s="232"/>
      <c r="BA32" s="232"/>
      <c r="BB32" s="232"/>
      <c r="BC32" s="232"/>
      <c r="BD32" s="232"/>
      <c r="BE32" s="232"/>
      <c r="BF32" s="232">
        <f t="shared" si="11"/>
        <v>0</v>
      </c>
      <c r="BG32" s="232">
        <f t="shared" si="12"/>
        <v>0</v>
      </c>
      <c r="BH32" s="232">
        <f t="shared" si="13"/>
        <v>0</v>
      </c>
      <c r="BI32" s="232">
        <f t="shared" si="14"/>
        <v>0</v>
      </c>
      <c r="BJ32" s="232">
        <f t="shared" si="15"/>
        <v>0</v>
      </c>
      <c r="BK32" s="232">
        <f t="shared" si="16"/>
        <v>0</v>
      </c>
      <c r="BL32" s="233">
        <f>SUM(BF32:BK32)</f>
        <v>0</v>
      </c>
      <c r="BM32" s="150"/>
    </row>
    <row r="33" spans="1:65" ht="11.25" customHeight="1">
      <c r="A33" s="132" t="s">
        <v>94</v>
      </c>
      <c r="B33" s="133"/>
      <c r="C33" s="107"/>
      <c r="D33" s="107">
        <v>55</v>
      </c>
      <c r="E33" s="123" t="s">
        <v>95</v>
      </c>
      <c r="F33" s="123" t="s">
        <v>96</v>
      </c>
      <c r="G33" s="242">
        <v>3.65</v>
      </c>
      <c r="H33" s="113">
        <v>25</v>
      </c>
      <c r="I33" s="243"/>
      <c r="J33" s="142">
        <v>6014502520</v>
      </c>
      <c r="K33" s="244"/>
      <c r="L33" s="368">
        <v>44081</v>
      </c>
      <c r="M33" s="369"/>
      <c r="N33" s="244"/>
      <c r="O33" s="368">
        <v>44102</v>
      </c>
      <c r="P33" s="369"/>
      <c r="Q33" s="210"/>
      <c r="R33" s="140"/>
      <c r="S33" s="245">
        <f t="shared" si="21"/>
        <v>0</v>
      </c>
      <c r="T33" s="210"/>
      <c r="U33" s="140"/>
      <c r="V33" s="245">
        <f t="shared" si="22"/>
        <v>0</v>
      </c>
      <c r="W33" s="210"/>
      <c r="X33" s="140"/>
      <c r="Y33" s="245">
        <f t="shared" si="23"/>
        <v>0</v>
      </c>
      <c r="Z33" s="210"/>
      <c r="AA33" s="206"/>
      <c r="AB33" s="240"/>
      <c r="AC33" s="246"/>
      <c r="AD33" s="210"/>
      <c r="AE33" s="161">
        <f t="shared" si="24"/>
        <v>0</v>
      </c>
      <c r="AF33" s="247"/>
      <c r="AG33" s="154"/>
      <c r="AH33" s="154">
        <f t="shared" si="18"/>
        <v>0</v>
      </c>
      <c r="AI33" s="154"/>
      <c r="AJ33" s="154">
        <f t="shared" si="19"/>
        <v>0</v>
      </c>
      <c r="AK33" s="154"/>
      <c r="AL33" s="154">
        <f t="shared" si="20"/>
        <v>0</v>
      </c>
      <c r="AM33" s="154"/>
      <c r="AN33" s="154">
        <f t="shared" si="30"/>
        <v>0</v>
      </c>
      <c r="AO33" s="155"/>
      <c r="AP33" s="154"/>
      <c r="AQ33" s="226">
        <f t="shared" si="25"/>
        <v>0</v>
      </c>
      <c r="AR33" s="154"/>
      <c r="AS33" s="226">
        <f t="shared" si="26"/>
        <v>0</v>
      </c>
      <c r="AT33" s="154"/>
      <c r="AU33" s="226">
        <f t="shared" si="27"/>
        <v>0</v>
      </c>
      <c r="AV33" s="154"/>
      <c r="AW33" s="226">
        <f t="shared" si="28"/>
        <v>0</v>
      </c>
      <c r="AX33" s="155"/>
      <c r="AY33" s="148"/>
      <c r="AZ33" s="232"/>
      <c r="BA33" s="232"/>
      <c r="BB33" s="232"/>
      <c r="BC33" s="232"/>
      <c r="BD33" s="232"/>
      <c r="BE33" s="232"/>
      <c r="BF33" s="232">
        <f t="shared" si="11"/>
        <v>0</v>
      </c>
      <c r="BG33" s="232">
        <f t="shared" si="12"/>
        <v>0</v>
      </c>
      <c r="BH33" s="232">
        <f t="shared" si="13"/>
        <v>0</v>
      </c>
      <c r="BI33" s="232">
        <f t="shared" si="14"/>
        <v>0</v>
      </c>
      <c r="BJ33" s="232">
        <f t="shared" si="15"/>
        <v>0</v>
      </c>
      <c r="BK33" s="232">
        <f t="shared" si="16"/>
        <v>0</v>
      </c>
      <c r="BL33" s="233">
        <f>SUM(BF33:BK33)</f>
        <v>0</v>
      </c>
      <c r="BM33" s="150"/>
    </row>
    <row r="34" spans="1:65" ht="11.25" customHeight="1">
      <c r="A34" s="132" t="s">
        <v>97</v>
      </c>
      <c r="B34" s="133"/>
      <c r="C34" s="107"/>
      <c r="D34" s="107" t="s">
        <v>98</v>
      </c>
      <c r="E34" s="123" t="s">
        <v>99</v>
      </c>
      <c r="F34" s="123" t="s">
        <v>100</v>
      </c>
      <c r="G34" s="242">
        <v>1.78</v>
      </c>
      <c r="H34" s="113">
        <v>30</v>
      </c>
      <c r="I34" s="243"/>
      <c r="J34" s="142">
        <v>1702385</v>
      </c>
      <c r="K34" s="244"/>
      <c r="L34" s="368">
        <v>43983</v>
      </c>
      <c r="M34" s="369"/>
      <c r="N34" s="244"/>
      <c r="O34" s="368">
        <v>44046</v>
      </c>
      <c r="P34" s="369"/>
      <c r="Q34" s="210"/>
      <c r="R34" s="140"/>
      <c r="S34" s="245">
        <f t="shared" si="21"/>
        <v>0</v>
      </c>
      <c r="T34" s="210"/>
      <c r="U34" s="140"/>
      <c r="V34" s="245">
        <f t="shared" si="22"/>
        <v>0</v>
      </c>
      <c r="W34" s="210"/>
      <c r="X34" s="140"/>
      <c r="Y34" s="245">
        <f t="shared" si="23"/>
        <v>0</v>
      </c>
      <c r="Z34" s="210"/>
      <c r="AA34" s="206"/>
      <c r="AB34" s="240"/>
      <c r="AC34" s="246"/>
      <c r="AD34" s="210"/>
      <c r="AE34" s="161">
        <f t="shared" si="24"/>
        <v>0</v>
      </c>
      <c r="AF34" s="247"/>
      <c r="AG34" s="154"/>
      <c r="AH34" s="154">
        <f t="shared" si="18"/>
        <v>0</v>
      </c>
      <c r="AI34" s="154"/>
      <c r="AJ34" s="154">
        <f t="shared" si="19"/>
        <v>0</v>
      </c>
      <c r="AK34" s="154"/>
      <c r="AL34" s="154">
        <f t="shared" si="20"/>
        <v>0</v>
      </c>
      <c r="AM34" s="154"/>
      <c r="AN34" s="154">
        <f t="shared" si="30"/>
        <v>0</v>
      </c>
      <c r="AO34" s="155"/>
      <c r="AP34" s="154"/>
      <c r="AQ34" s="226">
        <f t="shared" si="25"/>
        <v>0</v>
      </c>
      <c r="AR34" s="154"/>
      <c r="AS34" s="226">
        <f t="shared" si="26"/>
        <v>0</v>
      </c>
      <c r="AT34" s="154"/>
      <c r="AU34" s="226">
        <f t="shared" si="27"/>
        <v>0</v>
      </c>
      <c r="AV34" s="154"/>
      <c r="AW34" s="226">
        <f t="shared" si="28"/>
        <v>0</v>
      </c>
      <c r="AX34" s="155"/>
      <c r="AY34" s="148"/>
      <c r="AZ34" s="232"/>
      <c r="BA34" s="232"/>
      <c r="BB34" s="232"/>
      <c r="BC34" s="232"/>
      <c r="BD34" s="232"/>
      <c r="BE34" s="232"/>
      <c r="BF34" s="232">
        <f t="shared" si="11"/>
        <v>0</v>
      </c>
      <c r="BG34" s="232">
        <f t="shared" si="12"/>
        <v>0</v>
      </c>
      <c r="BH34" s="232">
        <f t="shared" si="13"/>
        <v>0</v>
      </c>
      <c r="BI34" s="232">
        <f t="shared" si="14"/>
        <v>0</v>
      </c>
      <c r="BJ34" s="232">
        <f t="shared" si="15"/>
        <v>0</v>
      </c>
      <c r="BK34" s="232">
        <f t="shared" si="16"/>
        <v>0</v>
      </c>
      <c r="BL34" s="233">
        <f>SUM(BF34:BK34)</f>
        <v>0</v>
      </c>
      <c r="BM34" s="150"/>
    </row>
    <row r="35" spans="1:65" ht="11.25" customHeight="1">
      <c r="A35" s="132" t="s">
        <v>101</v>
      </c>
      <c r="B35" s="133"/>
      <c r="C35" s="107"/>
      <c r="D35" s="107">
        <v>17</v>
      </c>
      <c r="E35" s="123" t="s">
        <v>92</v>
      </c>
      <c r="F35" s="123" t="s">
        <v>96</v>
      </c>
      <c r="G35" s="242">
        <v>2.2999999999999998</v>
      </c>
      <c r="H35" s="113">
        <v>25</v>
      </c>
      <c r="I35" s="243"/>
      <c r="J35" s="142">
        <v>6016002520</v>
      </c>
      <c r="K35" s="244"/>
      <c r="L35" s="368">
        <v>44081</v>
      </c>
      <c r="M35" s="369"/>
      <c r="N35" s="244"/>
      <c r="O35" s="368">
        <v>44102</v>
      </c>
      <c r="P35" s="369"/>
      <c r="Q35" s="210"/>
      <c r="R35" s="140"/>
      <c r="S35" s="245">
        <f t="shared" si="21"/>
        <v>0</v>
      </c>
      <c r="T35" s="210"/>
      <c r="U35" s="140"/>
      <c r="V35" s="245">
        <f t="shared" si="22"/>
        <v>0</v>
      </c>
      <c r="W35" s="210"/>
      <c r="X35" s="140"/>
      <c r="Y35" s="245">
        <f t="shared" si="23"/>
        <v>0</v>
      </c>
      <c r="Z35" s="210"/>
      <c r="AA35" s="206"/>
      <c r="AB35" s="240"/>
      <c r="AC35" s="246"/>
      <c r="AD35" s="210"/>
      <c r="AE35" s="161">
        <f t="shared" si="24"/>
        <v>0</v>
      </c>
      <c r="AF35" s="247"/>
      <c r="AG35" s="154"/>
      <c r="AH35" s="154">
        <f t="shared" si="18"/>
        <v>0</v>
      </c>
      <c r="AI35" s="154"/>
      <c r="AJ35" s="154">
        <f t="shared" si="19"/>
        <v>0</v>
      </c>
      <c r="AK35" s="154"/>
      <c r="AL35" s="154">
        <f t="shared" si="20"/>
        <v>0</v>
      </c>
      <c r="AM35" s="154"/>
      <c r="AN35" s="154">
        <f t="shared" si="30"/>
        <v>0</v>
      </c>
      <c r="AO35" s="155"/>
      <c r="AP35" s="154"/>
      <c r="AQ35" s="226">
        <f t="shared" si="25"/>
        <v>0</v>
      </c>
      <c r="AR35" s="154"/>
      <c r="AS35" s="226">
        <f t="shared" si="26"/>
        <v>0</v>
      </c>
      <c r="AT35" s="154"/>
      <c r="AU35" s="226">
        <f t="shared" si="27"/>
        <v>0</v>
      </c>
      <c r="AV35" s="154"/>
      <c r="AW35" s="226">
        <f t="shared" si="28"/>
        <v>0</v>
      </c>
      <c r="AX35" s="155"/>
      <c r="AY35" s="148"/>
      <c r="AZ35" s="232"/>
      <c r="BA35" s="232"/>
      <c r="BB35" s="232"/>
      <c r="BC35" s="232"/>
      <c r="BD35" s="232"/>
      <c r="BE35" s="232"/>
      <c r="BF35" s="232">
        <f t="shared" si="11"/>
        <v>0</v>
      </c>
      <c r="BG35" s="232">
        <f t="shared" si="12"/>
        <v>0</v>
      </c>
      <c r="BH35" s="232">
        <f t="shared" si="13"/>
        <v>0</v>
      </c>
      <c r="BI35" s="232">
        <f t="shared" si="14"/>
        <v>0</v>
      </c>
      <c r="BJ35" s="232">
        <f t="shared" si="15"/>
        <v>0</v>
      </c>
      <c r="BK35" s="232">
        <f t="shared" si="16"/>
        <v>0</v>
      </c>
      <c r="BL35" s="233">
        <f>SUM(BF35:BK35)</f>
        <v>0</v>
      </c>
      <c r="BM35" s="150"/>
    </row>
    <row r="36" spans="1:65" ht="11.25" customHeight="1">
      <c r="A36" s="132" t="s">
        <v>102</v>
      </c>
      <c r="B36" s="133"/>
      <c r="C36" s="107"/>
      <c r="D36" s="107" t="s">
        <v>98</v>
      </c>
      <c r="E36" s="123" t="s">
        <v>103</v>
      </c>
      <c r="F36" s="123" t="s">
        <v>100</v>
      </c>
      <c r="G36" s="242">
        <v>1.78</v>
      </c>
      <c r="H36" s="113">
        <v>30</v>
      </c>
      <c r="I36" s="243"/>
      <c r="J36" s="142">
        <v>1702415</v>
      </c>
      <c r="K36" s="244"/>
      <c r="L36" s="368">
        <v>43983</v>
      </c>
      <c r="M36" s="369"/>
      <c r="N36" s="244"/>
      <c r="O36" s="368">
        <v>44046</v>
      </c>
      <c r="P36" s="369"/>
      <c r="Q36" s="210"/>
      <c r="R36" s="140"/>
      <c r="S36" s="245">
        <f t="shared" si="21"/>
        <v>0</v>
      </c>
      <c r="T36" s="210"/>
      <c r="U36" s="140"/>
      <c r="V36" s="245">
        <f t="shared" si="22"/>
        <v>0</v>
      </c>
      <c r="W36" s="210"/>
      <c r="X36" s="140"/>
      <c r="Y36" s="245">
        <f t="shared" si="23"/>
        <v>0</v>
      </c>
      <c r="Z36" s="210"/>
      <c r="AA36" s="206"/>
      <c r="AB36" s="240"/>
      <c r="AC36" s="246"/>
      <c r="AD36" s="210"/>
      <c r="AE36" s="161">
        <f t="shared" si="24"/>
        <v>0</v>
      </c>
      <c r="AF36" s="247"/>
      <c r="AG36" s="154"/>
      <c r="AH36" s="154">
        <f t="shared" si="18"/>
        <v>0</v>
      </c>
      <c r="AI36" s="154"/>
      <c r="AJ36" s="154">
        <f t="shared" si="19"/>
        <v>0</v>
      </c>
      <c r="AK36" s="154"/>
      <c r="AL36" s="154">
        <f t="shared" si="20"/>
        <v>0</v>
      </c>
      <c r="AM36" s="154"/>
      <c r="AN36" s="154">
        <f t="shared" si="30"/>
        <v>0</v>
      </c>
      <c r="AO36" s="155"/>
      <c r="AP36" s="154"/>
      <c r="AQ36" s="226">
        <f t="shared" si="25"/>
        <v>0</v>
      </c>
      <c r="AR36" s="154"/>
      <c r="AS36" s="226">
        <f t="shared" si="26"/>
        <v>0</v>
      </c>
      <c r="AT36" s="154"/>
      <c r="AU36" s="226">
        <f t="shared" si="27"/>
        <v>0</v>
      </c>
      <c r="AV36" s="154"/>
      <c r="AW36" s="226">
        <f t="shared" si="28"/>
        <v>0</v>
      </c>
      <c r="AX36" s="155"/>
      <c r="AY36" s="148"/>
      <c r="AZ36" s="232"/>
      <c r="BA36" s="232"/>
      <c r="BB36" s="232"/>
      <c r="BC36" s="232"/>
      <c r="BD36" s="232"/>
      <c r="BE36" s="232"/>
      <c r="BF36" s="232">
        <f t="shared" si="11"/>
        <v>0</v>
      </c>
      <c r="BG36" s="232">
        <f t="shared" si="12"/>
        <v>0</v>
      </c>
      <c r="BH36" s="232">
        <f t="shared" si="13"/>
        <v>0</v>
      </c>
      <c r="BI36" s="232">
        <f t="shared" si="14"/>
        <v>0</v>
      </c>
      <c r="BJ36" s="232">
        <f t="shared" si="15"/>
        <v>0</v>
      </c>
      <c r="BK36" s="232">
        <f t="shared" si="16"/>
        <v>0</v>
      </c>
      <c r="BL36" s="233">
        <f>SUM(BF36:BK36)</f>
        <v>0</v>
      </c>
      <c r="BM36" s="150"/>
    </row>
    <row r="37" spans="1:65" ht="11.25" customHeight="1">
      <c r="A37" s="132" t="s">
        <v>104</v>
      </c>
      <c r="B37" s="133" t="s">
        <v>105</v>
      </c>
      <c r="C37" s="107"/>
      <c r="D37" s="107">
        <v>12</v>
      </c>
      <c r="E37" s="123" t="s">
        <v>106</v>
      </c>
      <c r="F37" s="123" t="s">
        <v>100</v>
      </c>
      <c r="G37" s="242">
        <v>1.98</v>
      </c>
      <c r="H37" s="113">
        <v>30</v>
      </c>
      <c r="I37" s="243"/>
      <c r="J37" s="142">
        <v>1702425</v>
      </c>
      <c r="K37" s="244"/>
      <c r="L37" s="368">
        <v>43983</v>
      </c>
      <c r="M37" s="369"/>
      <c r="N37" s="244"/>
      <c r="O37" s="368">
        <v>44046</v>
      </c>
      <c r="P37" s="369"/>
      <c r="Q37" s="210"/>
      <c r="R37" s="140"/>
      <c r="S37" s="245">
        <f t="shared" si="21"/>
        <v>0</v>
      </c>
      <c r="T37" s="210"/>
      <c r="U37" s="140"/>
      <c r="V37" s="245">
        <f t="shared" si="22"/>
        <v>0</v>
      </c>
      <c r="W37" s="210"/>
      <c r="X37" s="140"/>
      <c r="Y37" s="245">
        <f t="shared" si="23"/>
        <v>0</v>
      </c>
      <c r="Z37" s="210"/>
      <c r="AA37" s="206"/>
      <c r="AB37" s="240"/>
      <c r="AC37" s="246"/>
      <c r="AD37" s="210"/>
      <c r="AE37" s="161">
        <f t="shared" si="24"/>
        <v>0</v>
      </c>
      <c r="AF37" s="247"/>
      <c r="AG37" s="154"/>
      <c r="AH37" s="154">
        <f t="shared" si="18"/>
        <v>0</v>
      </c>
      <c r="AI37" s="154"/>
      <c r="AJ37" s="154">
        <f t="shared" si="19"/>
        <v>0</v>
      </c>
      <c r="AK37" s="154"/>
      <c r="AL37" s="154">
        <f t="shared" si="20"/>
        <v>0</v>
      </c>
      <c r="AM37" s="154"/>
      <c r="AN37" s="154">
        <f t="shared" si="30"/>
        <v>0</v>
      </c>
      <c r="AO37" s="155"/>
      <c r="AP37" s="154"/>
      <c r="AQ37" s="226">
        <f t="shared" si="25"/>
        <v>0</v>
      </c>
      <c r="AR37" s="154"/>
      <c r="AS37" s="226">
        <f t="shared" si="26"/>
        <v>0</v>
      </c>
      <c r="AT37" s="154"/>
      <c r="AU37" s="226">
        <f t="shared" si="27"/>
        <v>0</v>
      </c>
      <c r="AV37" s="154"/>
      <c r="AW37" s="226">
        <f t="shared" si="28"/>
        <v>0</v>
      </c>
      <c r="AX37" s="155"/>
      <c r="AY37" s="148"/>
      <c r="AZ37" s="232"/>
      <c r="BA37" s="232"/>
      <c r="BB37" s="232"/>
      <c r="BC37" s="232"/>
      <c r="BD37" s="232"/>
      <c r="BE37" s="232"/>
      <c r="BF37" s="232">
        <f t="shared" si="11"/>
        <v>0</v>
      </c>
      <c r="BG37" s="232">
        <f t="shared" si="12"/>
        <v>0</v>
      </c>
      <c r="BH37" s="232">
        <f t="shared" si="13"/>
        <v>0</v>
      </c>
      <c r="BI37" s="232">
        <f t="shared" si="14"/>
        <v>0</v>
      </c>
      <c r="BJ37" s="232">
        <f t="shared" si="15"/>
        <v>0</v>
      </c>
      <c r="BK37" s="232">
        <f t="shared" si="16"/>
        <v>0</v>
      </c>
      <c r="BL37" s="233">
        <f t="shared" ref="BL37" si="31">SUM(BF37:BK37)</f>
        <v>0</v>
      </c>
      <c r="BM37" s="150"/>
    </row>
    <row r="38" spans="1:65" ht="15" customHeight="1">
      <c r="A38" s="101" t="s">
        <v>107</v>
      </c>
      <c r="B38" s="234"/>
      <c r="C38" s="248"/>
      <c r="D38" s="116"/>
      <c r="E38" s="124"/>
      <c r="F38" s="170"/>
      <c r="G38" s="184"/>
      <c r="H38" s="235"/>
      <c r="I38" s="236"/>
      <c r="J38" s="249"/>
      <c r="K38" s="161"/>
      <c r="L38" s="250"/>
      <c r="M38" s="250"/>
      <c r="N38" s="161"/>
      <c r="O38" s="251"/>
      <c r="P38" s="239"/>
      <c r="Q38" s="210"/>
      <c r="R38" s="251"/>
      <c r="S38" s="239"/>
      <c r="T38" s="210"/>
      <c r="U38" s="251"/>
      <c r="V38" s="239"/>
      <c r="W38" s="210"/>
      <c r="X38" s="251"/>
      <c r="Y38" s="239"/>
      <c r="Z38" s="210"/>
      <c r="AA38" s="210"/>
      <c r="AB38" s="240"/>
      <c r="AC38" s="241"/>
      <c r="AD38" s="210"/>
      <c r="AE38" s="161">
        <f>SUM(AE39:AE43)</f>
        <v>0</v>
      </c>
      <c r="AF38" s="99"/>
      <c r="AG38" s="154"/>
      <c r="AH38" s="154">
        <f t="shared" si="18"/>
        <v>0</v>
      </c>
      <c r="AI38" s="154"/>
      <c r="AJ38" s="154">
        <f t="shared" si="19"/>
        <v>0</v>
      </c>
      <c r="AK38" s="154"/>
      <c r="AL38" s="154">
        <f t="shared" si="20"/>
        <v>0</v>
      </c>
      <c r="AM38" s="154"/>
      <c r="AN38" s="154">
        <f t="shared" si="30"/>
        <v>0</v>
      </c>
      <c r="AO38" s="155"/>
      <c r="AP38" s="154"/>
      <c r="AQ38" s="226"/>
      <c r="AR38" s="154"/>
      <c r="AS38" s="226"/>
      <c r="AT38" s="154"/>
      <c r="AU38" s="226"/>
      <c r="AV38" s="154"/>
      <c r="AW38" s="226"/>
      <c r="AX38" s="155"/>
      <c r="AY38" s="148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3"/>
      <c r="BM38" s="150"/>
    </row>
    <row r="39" spans="1:65" ht="11.25" customHeight="1">
      <c r="A39" s="295" t="s">
        <v>108</v>
      </c>
      <c r="B39" s="296"/>
      <c r="C39" s="112"/>
      <c r="D39" s="107">
        <v>9</v>
      </c>
      <c r="E39" s="123" t="s">
        <v>109</v>
      </c>
      <c r="F39" s="123" t="s">
        <v>86</v>
      </c>
      <c r="G39" s="242">
        <v>0.59</v>
      </c>
      <c r="H39" s="113">
        <v>72</v>
      </c>
      <c r="I39" s="243"/>
      <c r="J39" s="115">
        <v>1704147</v>
      </c>
      <c r="K39" s="244"/>
      <c r="L39" s="368">
        <v>44046</v>
      </c>
      <c r="M39" s="369"/>
      <c r="N39" s="244"/>
      <c r="O39" s="368">
        <v>44081</v>
      </c>
      <c r="P39" s="369"/>
      <c r="Q39" s="210"/>
      <c r="R39" s="140"/>
      <c r="S39" s="245">
        <f t="shared" ref="S39:S43" si="32">IF($D$18="YES", (R39), (0))</f>
        <v>0</v>
      </c>
      <c r="T39" s="210"/>
      <c r="U39" s="140"/>
      <c r="V39" s="245">
        <f t="shared" ref="V39:V43" si="33">IF($D$18="YES", (U39), (0))</f>
        <v>0</v>
      </c>
      <c r="W39" s="210"/>
      <c r="X39" s="140"/>
      <c r="Y39" s="245">
        <f t="shared" ref="Y39:Y43" si="34">IF($D$18="YES", (X39), (0))</f>
        <v>0</v>
      </c>
      <c r="Z39" s="210"/>
      <c r="AA39" s="206"/>
      <c r="AB39" s="240"/>
      <c r="AC39" s="246"/>
      <c r="AD39" s="210"/>
      <c r="AE39" s="161">
        <f t="shared" si="24"/>
        <v>0</v>
      </c>
      <c r="AF39" s="99"/>
      <c r="AG39" s="154"/>
      <c r="AH39" s="154">
        <f t="shared" si="18"/>
        <v>0</v>
      </c>
      <c r="AI39" s="154"/>
      <c r="AJ39" s="154">
        <f t="shared" si="19"/>
        <v>0</v>
      </c>
      <c r="AK39" s="154"/>
      <c r="AL39" s="154">
        <f t="shared" si="20"/>
        <v>0</v>
      </c>
      <c r="AM39" s="154"/>
      <c r="AN39" s="154">
        <f t="shared" si="30"/>
        <v>0</v>
      </c>
      <c r="AO39" s="155"/>
      <c r="AP39" s="154"/>
      <c r="AQ39" s="226">
        <f t="shared" ref="AQ39:AQ43" si="35">(R39*H39)*G39</f>
        <v>0</v>
      </c>
      <c r="AR39" s="154"/>
      <c r="AS39" s="226">
        <f t="shared" ref="AS39:AS43" si="36">(U39*H39)*G39</f>
        <v>0</v>
      </c>
      <c r="AT39" s="154"/>
      <c r="AU39" s="226">
        <f t="shared" ref="AU39:AU43" si="37">(X39*H39)*G39</f>
        <v>0</v>
      </c>
      <c r="AV39" s="154"/>
      <c r="AW39" s="226">
        <f t="shared" ref="AW39:AW43" si="38">SUM(AP39:AV39)</f>
        <v>0</v>
      </c>
      <c r="AX39" s="155"/>
      <c r="AY39" s="148"/>
      <c r="AZ39" s="232"/>
      <c r="BA39" s="232"/>
      <c r="BB39" s="232"/>
      <c r="BC39" s="232"/>
      <c r="BD39" s="232"/>
      <c r="BE39" s="232"/>
      <c r="BF39" s="232">
        <f t="shared" ref="BF39:BF43" si="39">IF($O$18&lt;BF$24,0,IF($O$18&gt;BF$25,0,$AZ39))</f>
        <v>0</v>
      </c>
      <c r="BG39" s="232">
        <f t="shared" ref="BG39:BG43" si="40">IF($O$18&lt;BG$24,0,IF($O$18&gt;BG$25,0,$BA39))</f>
        <v>0</v>
      </c>
      <c r="BH39" s="232">
        <f t="shared" ref="BH39:BH43" si="41">IF($O$18&lt;BH$24,0,IF($O$18&gt;BH$25,0,$BB39))</f>
        <v>0</v>
      </c>
      <c r="BI39" s="232">
        <f t="shared" ref="BI39:BI43" si="42">IF($O$18&lt;BI$24,0,IF($O$18&gt;BI$25,0,$BC39))</f>
        <v>0</v>
      </c>
      <c r="BJ39" s="232">
        <f t="shared" ref="BJ39:BJ43" si="43">IF($O$18&lt;BJ$24,0,IF($O$18&gt;BJ$25,0,$BD39))</f>
        <v>0</v>
      </c>
      <c r="BK39" s="232">
        <f t="shared" ref="BK39:BK43" si="44">IF($O$18&lt;BK$24,0,IF($O$18&gt;BK$25,0,$BE39))</f>
        <v>0</v>
      </c>
      <c r="BL39" s="233">
        <f t="shared" ref="BL39:BL43" si="45">SUM(BF39:BK39)</f>
        <v>0</v>
      </c>
      <c r="BM39" s="150"/>
    </row>
    <row r="40" spans="1:65" ht="11.25" customHeight="1">
      <c r="A40" s="295" t="s">
        <v>110</v>
      </c>
      <c r="B40" s="296"/>
      <c r="C40" s="112"/>
      <c r="D40" s="107" t="s">
        <v>98</v>
      </c>
      <c r="E40" s="123" t="s">
        <v>111</v>
      </c>
      <c r="F40" s="123" t="s">
        <v>86</v>
      </c>
      <c r="G40" s="242">
        <v>0.59</v>
      </c>
      <c r="H40" s="113">
        <v>72</v>
      </c>
      <c r="I40" s="243"/>
      <c r="J40" s="115">
        <v>1703737</v>
      </c>
      <c r="K40" s="244"/>
      <c r="L40" s="368">
        <v>44046</v>
      </c>
      <c r="M40" s="369"/>
      <c r="N40" s="244"/>
      <c r="O40" s="368">
        <v>44081</v>
      </c>
      <c r="P40" s="369"/>
      <c r="Q40" s="210"/>
      <c r="R40" s="140"/>
      <c r="S40" s="245">
        <f t="shared" si="32"/>
        <v>0</v>
      </c>
      <c r="T40" s="210"/>
      <c r="U40" s="140"/>
      <c r="V40" s="245">
        <f t="shared" si="33"/>
        <v>0</v>
      </c>
      <c r="W40" s="210"/>
      <c r="X40" s="140"/>
      <c r="Y40" s="245">
        <f t="shared" si="34"/>
        <v>0</v>
      </c>
      <c r="Z40" s="210"/>
      <c r="AA40" s="206"/>
      <c r="AB40" s="240"/>
      <c r="AC40" s="246"/>
      <c r="AD40" s="210"/>
      <c r="AE40" s="161">
        <f t="shared" si="24"/>
        <v>0</v>
      </c>
      <c r="AF40" s="99"/>
      <c r="AG40" s="154"/>
      <c r="AH40" s="154">
        <f t="shared" si="18"/>
        <v>0</v>
      </c>
      <c r="AI40" s="154"/>
      <c r="AJ40" s="154">
        <f t="shared" si="19"/>
        <v>0</v>
      </c>
      <c r="AK40" s="154"/>
      <c r="AL40" s="154">
        <f t="shared" si="20"/>
        <v>0</v>
      </c>
      <c r="AM40" s="154"/>
      <c r="AN40" s="154">
        <f t="shared" si="30"/>
        <v>0</v>
      </c>
      <c r="AO40" s="155"/>
      <c r="AP40" s="154"/>
      <c r="AQ40" s="226">
        <f t="shared" si="35"/>
        <v>0</v>
      </c>
      <c r="AR40" s="154"/>
      <c r="AS40" s="226">
        <f t="shared" si="36"/>
        <v>0</v>
      </c>
      <c r="AT40" s="154"/>
      <c r="AU40" s="226">
        <f t="shared" si="37"/>
        <v>0</v>
      </c>
      <c r="AV40" s="154"/>
      <c r="AW40" s="226">
        <f t="shared" si="38"/>
        <v>0</v>
      </c>
      <c r="AX40" s="155"/>
      <c r="AY40" s="148"/>
      <c r="AZ40" s="232"/>
      <c r="BA40" s="232"/>
      <c r="BB40" s="232"/>
      <c r="BC40" s="232"/>
      <c r="BD40" s="232"/>
      <c r="BE40" s="232"/>
      <c r="BF40" s="232">
        <f t="shared" si="39"/>
        <v>0</v>
      </c>
      <c r="BG40" s="232">
        <f t="shared" si="40"/>
        <v>0</v>
      </c>
      <c r="BH40" s="232">
        <f t="shared" si="41"/>
        <v>0</v>
      </c>
      <c r="BI40" s="232">
        <f t="shared" si="42"/>
        <v>0</v>
      </c>
      <c r="BJ40" s="232">
        <f t="shared" si="43"/>
        <v>0</v>
      </c>
      <c r="BK40" s="232">
        <f t="shared" si="44"/>
        <v>0</v>
      </c>
      <c r="BL40" s="233">
        <f t="shared" si="45"/>
        <v>0</v>
      </c>
      <c r="BM40" s="150"/>
    </row>
    <row r="41" spans="1:65" ht="11.25" customHeight="1">
      <c r="A41" s="295" t="s">
        <v>112</v>
      </c>
      <c r="B41" s="296"/>
      <c r="C41" s="112"/>
      <c r="D41" s="107">
        <v>7</v>
      </c>
      <c r="E41" s="123" t="s">
        <v>111</v>
      </c>
      <c r="F41" s="123" t="s">
        <v>86</v>
      </c>
      <c r="G41" s="242">
        <v>0.59</v>
      </c>
      <c r="H41" s="113">
        <v>72</v>
      </c>
      <c r="I41" s="243"/>
      <c r="J41" s="115">
        <v>1703827</v>
      </c>
      <c r="K41" s="244"/>
      <c r="L41" s="368">
        <v>44046</v>
      </c>
      <c r="M41" s="369"/>
      <c r="N41" s="244"/>
      <c r="O41" s="368">
        <v>44081</v>
      </c>
      <c r="P41" s="369"/>
      <c r="Q41" s="210"/>
      <c r="R41" s="140"/>
      <c r="S41" s="245">
        <f t="shared" si="32"/>
        <v>0</v>
      </c>
      <c r="T41" s="210"/>
      <c r="U41" s="140"/>
      <c r="V41" s="245">
        <f t="shared" si="33"/>
        <v>0</v>
      </c>
      <c r="W41" s="210"/>
      <c r="X41" s="140"/>
      <c r="Y41" s="245">
        <f t="shared" si="34"/>
        <v>0</v>
      </c>
      <c r="Z41" s="210"/>
      <c r="AA41" s="206"/>
      <c r="AB41" s="240"/>
      <c r="AC41" s="246"/>
      <c r="AD41" s="210"/>
      <c r="AE41" s="161">
        <f t="shared" si="24"/>
        <v>0</v>
      </c>
      <c r="AF41" s="99"/>
      <c r="AG41" s="154"/>
      <c r="AH41" s="154">
        <f t="shared" si="18"/>
        <v>0</v>
      </c>
      <c r="AI41" s="154"/>
      <c r="AJ41" s="154">
        <f t="shared" si="19"/>
        <v>0</v>
      </c>
      <c r="AK41" s="154"/>
      <c r="AL41" s="154">
        <f t="shared" si="20"/>
        <v>0</v>
      </c>
      <c r="AM41" s="154"/>
      <c r="AN41" s="154">
        <f t="shared" si="30"/>
        <v>0</v>
      </c>
      <c r="AO41" s="155"/>
      <c r="AP41" s="154"/>
      <c r="AQ41" s="226">
        <f t="shared" si="35"/>
        <v>0</v>
      </c>
      <c r="AR41" s="154"/>
      <c r="AS41" s="226">
        <f t="shared" si="36"/>
        <v>0</v>
      </c>
      <c r="AT41" s="154"/>
      <c r="AU41" s="226">
        <f t="shared" si="37"/>
        <v>0</v>
      </c>
      <c r="AV41" s="154"/>
      <c r="AW41" s="226">
        <f t="shared" si="38"/>
        <v>0</v>
      </c>
      <c r="AX41" s="155"/>
      <c r="AY41" s="148"/>
      <c r="AZ41" s="232"/>
      <c r="BA41" s="232"/>
      <c r="BB41" s="232"/>
      <c r="BC41" s="232"/>
      <c r="BD41" s="232"/>
      <c r="BE41" s="232"/>
      <c r="BF41" s="232">
        <f t="shared" si="39"/>
        <v>0</v>
      </c>
      <c r="BG41" s="232">
        <f t="shared" si="40"/>
        <v>0</v>
      </c>
      <c r="BH41" s="232">
        <f t="shared" si="41"/>
        <v>0</v>
      </c>
      <c r="BI41" s="232">
        <f t="shared" si="42"/>
        <v>0</v>
      </c>
      <c r="BJ41" s="232">
        <f t="shared" si="43"/>
        <v>0</v>
      </c>
      <c r="BK41" s="232">
        <f t="shared" si="44"/>
        <v>0</v>
      </c>
      <c r="BL41" s="233">
        <f t="shared" si="45"/>
        <v>0</v>
      </c>
      <c r="BM41" s="150"/>
    </row>
    <row r="42" spans="1:65" ht="11.25" customHeight="1">
      <c r="A42" s="295" t="s">
        <v>113</v>
      </c>
      <c r="B42" s="296"/>
      <c r="C42" s="112"/>
      <c r="D42" s="107">
        <v>6</v>
      </c>
      <c r="E42" s="123" t="s">
        <v>99</v>
      </c>
      <c r="F42" s="123" t="s">
        <v>86</v>
      </c>
      <c r="G42" s="242">
        <v>0.59</v>
      </c>
      <c r="H42" s="113">
        <v>72</v>
      </c>
      <c r="I42" s="243"/>
      <c r="J42" s="115">
        <v>1704197</v>
      </c>
      <c r="K42" s="244"/>
      <c r="L42" s="368">
        <v>44046</v>
      </c>
      <c r="M42" s="369"/>
      <c r="N42" s="244"/>
      <c r="O42" s="368">
        <v>44081</v>
      </c>
      <c r="P42" s="369"/>
      <c r="Q42" s="210"/>
      <c r="R42" s="140"/>
      <c r="S42" s="245">
        <f t="shared" si="32"/>
        <v>0</v>
      </c>
      <c r="T42" s="210"/>
      <c r="U42" s="140"/>
      <c r="V42" s="245">
        <f t="shared" si="33"/>
        <v>0</v>
      </c>
      <c r="W42" s="210"/>
      <c r="X42" s="140"/>
      <c r="Y42" s="245">
        <f t="shared" si="34"/>
        <v>0</v>
      </c>
      <c r="Z42" s="210"/>
      <c r="AA42" s="206"/>
      <c r="AB42" s="240"/>
      <c r="AC42" s="246"/>
      <c r="AD42" s="210"/>
      <c r="AE42" s="161">
        <f t="shared" si="24"/>
        <v>0</v>
      </c>
      <c r="AF42" s="99"/>
      <c r="AG42" s="154"/>
      <c r="AH42" s="154">
        <f t="shared" si="18"/>
        <v>0</v>
      </c>
      <c r="AI42" s="154"/>
      <c r="AJ42" s="154">
        <f t="shared" si="19"/>
        <v>0</v>
      </c>
      <c r="AK42" s="154"/>
      <c r="AL42" s="154">
        <f t="shared" si="20"/>
        <v>0</v>
      </c>
      <c r="AM42" s="154"/>
      <c r="AN42" s="154">
        <f t="shared" si="30"/>
        <v>0</v>
      </c>
      <c r="AO42" s="155"/>
      <c r="AP42" s="154"/>
      <c r="AQ42" s="226">
        <f t="shared" si="35"/>
        <v>0</v>
      </c>
      <c r="AR42" s="154"/>
      <c r="AS42" s="226">
        <f t="shared" si="36"/>
        <v>0</v>
      </c>
      <c r="AT42" s="154"/>
      <c r="AU42" s="226">
        <f t="shared" si="37"/>
        <v>0</v>
      </c>
      <c r="AV42" s="154"/>
      <c r="AW42" s="226">
        <f t="shared" si="38"/>
        <v>0</v>
      </c>
      <c r="AX42" s="155"/>
      <c r="AY42" s="148"/>
      <c r="AZ42" s="232"/>
      <c r="BA42" s="232"/>
      <c r="BB42" s="232"/>
      <c r="BC42" s="232"/>
      <c r="BD42" s="232"/>
      <c r="BE42" s="232"/>
      <c r="BF42" s="232">
        <f t="shared" si="39"/>
        <v>0</v>
      </c>
      <c r="BG42" s="232">
        <f t="shared" si="40"/>
        <v>0</v>
      </c>
      <c r="BH42" s="232">
        <f t="shared" si="41"/>
        <v>0</v>
      </c>
      <c r="BI42" s="232">
        <f t="shared" si="42"/>
        <v>0</v>
      </c>
      <c r="BJ42" s="232">
        <f t="shared" si="43"/>
        <v>0</v>
      </c>
      <c r="BK42" s="232">
        <f t="shared" si="44"/>
        <v>0</v>
      </c>
      <c r="BL42" s="233">
        <f t="shared" si="45"/>
        <v>0</v>
      </c>
      <c r="BM42" s="150"/>
    </row>
    <row r="43" spans="1:65" ht="11.25" customHeight="1">
      <c r="A43" s="132" t="s">
        <v>114</v>
      </c>
      <c r="B43" s="133"/>
      <c r="C43" s="112"/>
      <c r="D43" s="107" t="s">
        <v>98</v>
      </c>
      <c r="E43" s="123" t="s">
        <v>99</v>
      </c>
      <c r="F43" s="123" t="s">
        <v>86</v>
      </c>
      <c r="G43" s="242">
        <v>0.59</v>
      </c>
      <c r="H43" s="113">
        <v>72</v>
      </c>
      <c r="I43" s="243"/>
      <c r="J43" s="115">
        <v>1704217</v>
      </c>
      <c r="K43" s="244"/>
      <c r="L43" s="368">
        <v>44046</v>
      </c>
      <c r="M43" s="369"/>
      <c r="N43" s="244"/>
      <c r="O43" s="368">
        <v>44081</v>
      </c>
      <c r="P43" s="369"/>
      <c r="Q43" s="210"/>
      <c r="R43" s="140"/>
      <c r="S43" s="245">
        <f t="shared" si="32"/>
        <v>0</v>
      </c>
      <c r="T43" s="210"/>
      <c r="U43" s="140"/>
      <c r="V43" s="245">
        <f t="shared" si="33"/>
        <v>0</v>
      </c>
      <c r="W43" s="210"/>
      <c r="X43" s="140"/>
      <c r="Y43" s="245">
        <f t="shared" si="34"/>
        <v>0</v>
      </c>
      <c r="Z43" s="210"/>
      <c r="AA43" s="206"/>
      <c r="AB43" s="240"/>
      <c r="AC43" s="246"/>
      <c r="AD43" s="210"/>
      <c r="AE43" s="161">
        <f t="shared" si="24"/>
        <v>0</v>
      </c>
      <c r="AF43" s="99"/>
      <c r="AG43" s="154"/>
      <c r="AH43" s="154">
        <f t="shared" si="18"/>
        <v>0</v>
      </c>
      <c r="AI43" s="154"/>
      <c r="AJ43" s="154">
        <f t="shared" si="19"/>
        <v>0</v>
      </c>
      <c r="AK43" s="154"/>
      <c r="AL43" s="154">
        <f t="shared" si="20"/>
        <v>0</v>
      </c>
      <c r="AM43" s="154"/>
      <c r="AN43" s="154">
        <f t="shared" si="30"/>
        <v>0</v>
      </c>
      <c r="AO43" s="155"/>
      <c r="AP43" s="154"/>
      <c r="AQ43" s="226">
        <f t="shared" si="35"/>
        <v>0</v>
      </c>
      <c r="AR43" s="154"/>
      <c r="AS43" s="226">
        <f t="shared" si="36"/>
        <v>0</v>
      </c>
      <c r="AT43" s="154"/>
      <c r="AU43" s="226">
        <f t="shared" si="37"/>
        <v>0</v>
      </c>
      <c r="AV43" s="154"/>
      <c r="AW43" s="226">
        <f t="shared" si="38"/>
        <v>0</v>
      </c>
      <c r="AX43" s="155"/>
      <c r="AY43" s="148"/>
      <c r="AZ43" s="232"/>
      <c r="BA43" s="232"/>
      <c r="BB43" s="232"/>
      <c r="BC43" s="232"/>
      <c r="BD43" s="232"/>
      <c r="BE43" s="232"/>
      <c r="BF43" s="232">
        <f t="shared" si="39"/>
        <v>0</v>
      </c>
      <c r="BG43" s="232">
        <f t="shared" si="40"/>
        <v>0</v>
      </c>
      <c r="BH43" s="232">
        <f t="shared" si="41"/>
        <v>0</v>
      </c>
      <c r="BI43" s="232">
        <f t="shared" si="42"/>
        <v>0</v>
      </c>
      <c r="BJ43" s="232">
        <f t="shared" si="43"/>
        <v>0</v>
      </c>
      <c r="BK43" s="232">
        <f t="shared" si="44"/>
        <v>0</v>
      </c>
      <c r="BL43" s="233">
        <f t="shared" si="45"/>
        <v>0</v>
      </c>
      <c r="BM43" s="150"/>
    </row>
    <row r="44" spans="1:65" ht="15" customHeight="1">
      <c r="A44" s="101" t="s">
        <v>115</v>
      </c>
      <c r="B44" s="252"/>
      <c r="C44" s="248"/>
      <c r="D44" s="116"/>
      <c r="E44" s="124"/>
      <c r="F44" s="170"/>
      <c r="G44" s="184"/>
      <c r="H44" s="235"/>
      <c r="I44" s="236"/>
      <c r="J44" s="249"/>
      <c r="K44" s="161"/>
      <c r="L44" s="250"/>
      <c r="M44" s="250"/>
      <c r="N44" s="161"/>
      <c r="O44" s="161"/>
      <c r="P44" s="239"/>
      <c r="Q44" s="210"/>
      <c r="R44" s="161"/>
      <c r="S44" s="239"/>
      <c r="T44" s="210"/>
      <c r="U44" s="161"/>
      <c r="V44" s="239"/>
      <c r="W44" s="210"/>
      <c r="X44" s="161"/>
      <c r="Y44" s="239"/>
      <c r="Z44" s="210"/>
      <c r="AA44" s="210"/>
      <c r="AB44" s="240"/>
      <c r="AC44" s="241"/>
      <c r="AD44" s="210"/>
      <c r="AE44" s="161">
        <f>SUM(AE45:AE48)</f>
        <v>0</v>
      </c>
      <c r="AF44" s="99"/>
      <c r="AG44" s="154"/>
      <c r="AH44" s="154">
        <f t="shared" si="18"/>
        <v>0</v>
      </c>
      <c r="AI44" s="154"/>
      <c r="AJ44" s="154">
        <f t="shared" si="19"/>
        <v>0</v>
      </c>
      <c r="AK44" s="154"/>
      <c r="AL44" s="154">
        <f t="shared" si="20"/>
        <v>0</v>
      </c>
      <c r="AM44" s="154"/>
      <c r="AN44" s="154">
        <f t="shared" si="30"/>
        <v>0</v>
      </c>
      <c r="AO44" s="155"/>
      <c r="AP44" s="154"/>
      <c r="AQ44" s="226"/>
      <c r="AR44" s="154"/>
      <c r="AS44" s="226"/>
      <c r="AT44" s="154"/>
      <c r="AU44" s="226"/>
      <c r="AV44" s="154"/>
      <c r="AW44" s="226"/>
      <c r="AX44" s="155"/>
      <c r="AY44" s="148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3"/>
      <c r="BM44" s="150"/>
    </row>
    <row r="45" spans="1:65" ht="11.25" customHeight="1">
      <c r="A45" s="295" t="s">
        <v>116</v>
      </c>
      <c r="B45" s="296" t="s">
        <v>117</v>
      </c>
      <c r="C45" s="112"/>
      <c r="D45" s="107">
        <v>2</v>
      </c>
      <c r="E45" s="123" t="s">
        <v>118</v>
      </c>
      <c r="F45" s="123" t="s">
        <v>119</v>
      </c>
      <c r="G45" s="242">
        <v>1.18</v>
      </c>
      <c r="H45" s="120">
        <v>48</v>
      </c>
      <c r="I45" s="243"/>
      <c r="J45" s="142">
        <v>1710118</v>
      </c>
      <c r="K45" s="244"/>
      <c r="L45" s="368">
        <v>43983</v>
      </c>
      <c r="M45" s="369"/>
      <c r="N45" s="244"/>
      <c r="O45" s="368">
        <v>44032</v>
      </c>
      <c r="P45" s="369"/>
      <c r="Q45" s="210"/>
      <c r="R45" s="140"/>
      <c r="S45" s="245">
        <f>IF($D$18="YES", (R45), (0))</f>
        <v>0</v>
      </c>
      <c r="T45" s="210"/>
      <c r="U45" s="140"/>
      <c r="V45" s="245">
        <f>IF($D$18="YES", (U45), (0))</f>
        <v>0</v>
      </c>
      <c r="W45" s="210"/>
      <c r="X45" s="140"/>
      <c r="Y45" s="245">
        <f>IF($D$18="YES", (X45), (0))</f>
        <v>0</v>
      </c>
      <c r="Z45" s="210"/>
      <c r="AA45" s="206"/>
      <c r="AB45" s="240"/>
      <c r="AC45" s="246"/>
      <c r="AD45" s="210"/>
      <c r="AE45" s="161">
        <f t="shared" si="24"/>
        <v>0</v>
      </c>
      <c r="AF45" s="99"/>
      <c r="AG45" s="154"/>
      <c r="AH45" s="154">
        <f t="shared" si="18"/>
        <v>0</v>
      </c>
      <c r="AI45" s="154"/>
      <c r="AJ45" s="154">
        <f t="shared" si="19"/>
        <v>0</v>
      </c>
      <c r="AK45" s="154"/>
      <c r="AL45" s="154">
        <f t="shared" si="20"/>
        <v>0</v>
      </c>
      <c r="AM45" s="154"/>
      <c r="AN45" s="154">
        <f t="shared" si="30"/>
        <v>0</v>
      </c>
      <c r="AO45" s="155"/>
      <c r="AP45" s="154"/>
      <c r="AQ45" s="226">
        <f>(R45*H45)*G45</f>
        <v>0</v>
      </c>
      <c r="AR45" s="154"/>
      <c r="AS45" s="226">
        <f>(U45*H45)*G45</f>
        <v>0</v>
      </c>
      <c r="AT45" s="154"/>
      <c r="AU45" s="226">
        <f>(X45*H45)*G45</f>
        <v>0</v>
      </c>
      <c r="AV45" s="154"/>
      <c r="AW45" s="226">
        <f>SUM(AP45:AV45)</f>
        <v>0</v>
      </c>
      <c r="AX45" s="155"/>
      <c r="AY45" s="148"/>
      <c r="AZ45" s="232"/>
      <c r="BA45" s="232"/>
      <c r="BB45" s="232"/>
      <c r="BC45" s="232"/>
      <c r="BD45" s="232"/>
      <c r="BE45" s="232"/>
      <c r="BF45" s="232">
        <f>IF($O$18&lt;BF$24,0,IF($O$18&gt;BF$25,0,$AZ45))</f>
        <v>0</v>
      </c>
      <c r="BG45" s="232">
        <f>IF($O$18&lt;BG$24,0,IF($O$18&gt;BG$25,0,$BA45))</f>
        <v>0</v>
      </c>
      <c r="BH45" s="232">
        <f>IF($O$18&lt;BH$24,0,IF($O$18&gt;BH$25,0,$BB45))</f>
        <v>0</v>
      </c>
      <c r="BI45" s="232">
        <f>IF($O$18&lt;BI$24,0,IF($O$18&gt;BI$25,0,$BC45))</f>
        <v>0</v>
      </c>
      <c r="BJ45" s="232">
        <f>IF($O$18&lt;BJ$24,0,IF($O$18&gt;BJ$25,0,$BD45))</f>
        <v>0</v>
      </c>
      <c r="BK45" s="232">
        <f>IF($O$18&lt;BK$24,0,IF($O$18&gt;BK$25,0,$BE45))</f>
        <v>0</v>
      </c>
      <c r="BL45" s="233">
        <f>SUM(BF45:BK45)</f>
        <v>0</v>
      </c>
      <c r="BM45" s="150"/>
    </row>
    <row r="46" spans="1:65" ht="11.25" customHeight="1">
      <c r="A46" s="295" t="s">
        <v>120</v>
      </c>
      <c r="B46" s="296" t="s">
        <v>121</v>
      </c>
      <c r="C46" s="112"/>
      <c r="D46" s="107" t="s">
        <v>98</v>
      </c>
      <c r="E46" s="123" t="s">
        <v>118</v>
      </c>
      <c r="F46" s="123" t="s">
        <v>119</v>
      </c>
      <c r="G46" s="242">
        <v>1.18</v>
      </c>
      <c r="H46" s="120">
        <v>48</v>
      </c>
      <c r="I46" s="243"/>
      <c r="J46" s="142">
        <v>1710108</v>
      </c>
      <c r="K46" s="244"/>
      <c r="L46" s="368">
        <v>43983</v>
      </c>
      <c r="M46" s="369"/>
      <c r="N46" s="244"/>
      <c r="O46" s="368">
        <v>44032</v>
      </c>
      <c r="P46" s="369"/>
      <c r="Q46" s="210"/>
      <c r="R46" s="140"/>
      <c r="S46" s="245">
        <f>IF($D$18="YES", (R46), (0))</f>
        <v>0</v>
      </c>
      <c r="T46" s="210"/>
      <c r="U46" s="140"/>
      <c r="V46" s="245">
        <f>IF($D$18="YES", (U46), (0))</f>
        <v>0</v>
      </c>
      <c r="W46" s="210"/>
      <c r="X46" s="140"/>
      <c r="Y46" s="245">
        <f>IF($D$18="YES", (X46), (0))</f>
        <v>0</v>
      </c>
      <c r="Z46" s="210"/>
      <c r="AA46" s="206"/>
      <c r="AB46" s="240"/>
      <c r="AC46" s="246"/>
      <c r="AD46" s="210"/>
      <c r="AE46" s="161">
        <f t="shared" si="24"/>
        <v>0</v>
      </c>
      <c r="AF46" s="99"/>
      <c r="AG46" s="154"/>
      <c r="AH46" s="154">
        <f t="shared" si="18"/>
        <v>0</v>
      </c>
      <c r="AI46" s="154"/>
      <c r="AJ46" s="154">
        <f t="shared" si="19"/>
        <v>0</v>
      </c>
      <c r="AK46" s="154"/>
      <c r="AL46" s="154">
        <f t="shared" si="20"/>
        <v>0</v>
      </c>
      <c r="AM46" s="154"/>
      <c r="AN46" s="154">
        <f t="shared" si="30"/>
        <v>0</v>
      </c>
      <c r="AO46" s="155"/>
      <c r="AP46" s="154"/>
      <c r="AQ46" s="226">
        <f>(R46*H46)*G46</f>
        <v>0</v>
      </c>
      <c r="AR46" s="154"/>
      <c r="AS46" s="226">
        <f>(U46*H46)*G46</f>
        <v>0</v>
      </c>
      <c r="AT46" s="154"/>
      <c r="AU46" s="226">
        <f>(X46*H46)*G46</f>
        <v>0</v>
      </c>
      <c r="AV46" s="154"/>
      <c r="AW46" s="226">
        <f>SUM(AP46:AV46)</f>
        <v>0</v>
      </c>
      <c r="AX46" s="155"/>
      <c r="AY46" s="148"/>
      <c r="AZ46" s="232"/>
      <c r="BA46" s="232"/>
      <c r="BB46" s="232"/>
      <c r="BC46" s="232"/>
      <c r="BD46" s="232"/>
      <c r="BE46" s="232"/>
      <c r="BF46" s="232">
        <f>IF($O$18&lt;BF$24,0,IF($O$18&gt;BF$25,0,$AZ46))</f>
        <v>0</v>
      </c>
      <c r="BG46" s="232">
        <f>IF($O$18&lt;BG$24,0,IF($O$18&gt;BG$25,0,$BA46))</f>
        <v>0</v>
      </c>
      <c r="BH46" s="232">
        <f>IF($O$18&lt;BH$24,0,IF($O$18&gt;BH$25,0,$BB46))</f>
        <v>0</v>
      </c>
      <c r="BI46" s="232">
        <f>IF($O$18&lt;BI$24,0,IF($O$18&gt;BI$25,0,$BC46))</f>
        <v>0</v>
      </c>
      <c r="BJ46" s="232">
        <f>IF($O$18&lt;BJ$24,0,IF($O$18&gt;BJ$25,0,$BD46))</f>
        <v>0</v>
      </c>
      <c r="BK46" s="232">
        <f>IF($O$18&lt;BK$24,0,IF($O$18&gt;BK$25,0,$BE46))</f>
        <v>0</v>
      </c>
      <c r="BL46" s="233">
        <f>SUM(BF46:BK46)</f>
        <v>0</v>
      </c>
      <c r="BM46" s="150"/>
    </row>
    <row r="47" spans="1:65" ht="11.25" customHeight="1">
      <c r="A47" s="295" t="s">
        <v>122</v>
      </c>
      <c r="B47" s="296" t="s">
        <v>123</v>
      </c>
      <c r="C47" s="112"/>
      <c r="D47" s="107" t="s">
        <v>98</v>
      </c>
      <c r="E47" s="123" t="s">
        <v>118</v>
      </c>
      <c r="F47" s="123" t="s">
        <v>119</v>
      </c>
      <c r="G47" s="242">
        <v>1.18</v>
      </c>
      <c r="H47" s="120">
        <v>48</v>
      </c>
      <c r="I47" s="243"/>
      <c r="J47" s="142">
        <v>1710148</v>
      </c>
      <c r="K47" s="244"/>
      <c r="L47" s="368">
        <v>43983</v>
      </c>
      <c r="M47" s="369"/>
      <c r="N47" s="244"/>
      <c r="O47" s="368">
        <v>44032</v>
      </c>
      <c r="P47" s="369"/>
      <c r="Q47" s="210"/>
      <c r="R47" s="140"/>
      <c r="S47" s="245">
        <f>IF($D$18="YES", (R47), (0))</f>
        <v>0</v>
      </c>
      <c r="T47" s="210"/>
      <c r="U47" s="140"/>
      <c r="V47" s="245">
        <f>IF($D$18="YES", (U47), (0))</f>
        <v>0</v>
      </c>
      <c r="W47" s="210"/>
      <c r="X47" s="140"/>
      <c r="Y47" s="245">
        <f>IF($D$18="YES", (X47), (0))</f>
        <v>0</v>
      </c>
      <c r="Z47" s="210"/>
      <c r="AA47" s="206"/>
      <c r="AB47" s="240"/>
      <c r="AC47" s="246"/>
      <c r="AD47" s="210"/>
      <c r="AE47" s="161">
        <f t="shared" si="24"/>
        <v>0</v>
      </c>
      <c r="AF47" s="99"/>
      <c r="AG47" s="154"/>
      <c r="AH47" s="154">
        <f t="shared" si="18"/>
        <v>0</v>
      </c>
      <c r="AI47" s="154"/>
      <c r="AJ47" s="154">
        <f t="shared" si="19"/>
        <v>0</v>
      </c>
      <c r="AK47" s="154"/>
      <c r="AL47" s="154">
        <f t="shared" si="20"/>
        <v>0</v>
      </c>
      <c r="AM47" s="154"/>
      <c r="AN47" s="154">
        <f t="shared" si="30"/>
        <v>0</v>
      </c>
      <c r="AO47" s="155"/>
      <c r="AP47" s="154"/>
      <c r="AQ47" s="226">
        <f>(R47*H47)*G47</f>
        <v>0</v>
      </c>
      <c r="AR47" s="154"/>
      <c r="AS47" s="226">
        <f>(U47*H47)*G47</f>
        <v>0</v>
      </c>
      <c r="AT47" s="154"/>
      <c r="AU47" s="226">
        <f>(X47*H47)*G47</f>
        <v>0</v>
      </c>
      <c r="AV47" s="154"/>
      <c r="AW47" s="226">
        <f>SUM(AP47:AV47)</f>
        <v>0</v>
      </c>
      <c r="AX47" s="155"/>
      <c r="AY47" s="148"/>
      <c r="AZ47" s="232"/>
      <c r="BA47" s="232"/>
      <c r="BB47" s="232"/>
      <c r="BC47" s="232"/>
      <c r="BD47" s="232"/>
      <c r="BE47" s="232"/>
      <c r="BF47" s="232">
        <f>IF($O$18&lt;BF$24,0,IF($O$18&gt;BF$25,0,$AZ47))</f>
        <v>0</v>
      </c>
      <c r="BG47" s="232">
        <f>IF($O$18&lt;BG$24,0,IF($O$18&gt;BG$25,0,$BA47))</f>
        <v>0</v>
      </c>
      <c r="BH47" s="232">
        <f>IF($O$18&lt;BH$24,0,IF($O$18&gt;BH$25,0,$BB47))</f>
        <v>0</v>
      </c>
      <c r="BI47" s="232">
        <f>IF($O$18&lt;BI$24,0,IF($O$18&gt;BI$25,0,$BC47))</f>
        <v>0</v>
      </c>
      <c r="BJ47" s="232">
        <f>IF($O$18&lt;BJ$24,0,IF($O$18&gt;BJ$25,0,$BD47))</f>
        <v>0</v>
      </c>
      <c r="BK47" s="232">
        <f>IF($O$18&lt;BK$24,0,IF($O$18&gt;BK$25,0,$BE47))</f>
        <v>0</v>
      </c>
      <c r="BL47" s="233">
        <f>SUM(BF47:BK47)</f>
        <v>0</v>
      </c>
      <c r="BM47" s="150"/>
    </row>
    <row r="48" spans="1:65" ht="11.25" customHeight="1">
      <c r="A48" s="295" t="s">
        <v>124</v>
      </c>
      <c r="B48" s="296" t="s">
        <v>125</v>
      </c>
      <c r="C48" s="112"/>
      <c r="D48" s="107" t="s">
        <v>98</v>
      </c>
      <c r="E48" s="123" t="s">
        <v>126</v>
      </c>
      <c r="F48" s="123" t="s">
        <v>119</v>
      </c>
      <c r="G48" s="242">
        <v>1.18</v>
      </c>
      <c r="H48" s="120">
        <v>48</v>
      </c>
      <c r="I48" s="243"/>
      <c r="J48" s="142">
        <v>1710178</v>
      </c>
      <c r="K48" s="244"/>
      <c r="L48" s="368">
        <v>43983</v>
      </c>
      <c r="M48" s="369"/>
      <c r="N48" s="244"/>
      <c r="O48" s="368">
        <v>44032</v>
      </c>
      <c r="P48" s="369"/>
      <c r="Q48" s="210"/>
      <c r="R48" s="140"/>
      <c r="S48" s="245">
        <f>IF($D$18="YES", (R48), (0))</f>
        <v>0</v>
      </c>
      <c r="T48" s="210"/>
      <c r="U48" s="140"/>
      <c r="V48" s="245">
        <f>IF($D$18="YES", (U48), (0))</f>
        <v>0</v>
      </c>
      <c r="W48" s="210"/>
      <c r="X48" s="140"/>
      <c r="Y48" s="245">
        <f>IF($D$18="YES", (X48), (0))</f>
        <v>0</v>
      </c>
      <c r="Z48" s="210"/>
      <c r="AA48" s="206"/>
      <c r="AB48" s="240"/>
      <c r="AC48" s="246"/>
      <c r="AD48" s="210"/>
      <c r="AE48" s="161">
        <f t="shared" si="24"/>
        <v>0</v>
      </c>
      <c r="AF48" s="99"/>
      <c r="AG48" s="154"/>
      <c r="AH48" s="154">
        <f t="shared" si="18"/>
        <v>0</v>
      </c>
      <c r="AI48" s="154"/>
      <c r="AJ48" s="154">
        <f t="shared" si="19"/>
        <v>0</v>
      </c>
      <c r="AK48" s="154"/>
      <c r="AL48" s="154">
        <f t="shared" si="20"/>
        <v>0</v>
      </c>
      <c r="AM48" s="154"/>
      <c r="AN48" s="154">
        <f t="shared" si="30"/>
        <v>0</v>
      </c>
      <c r="AO48" s="155"/>
      <c r="AP48" s="154"/>
      <c r="AQ48" s="226">
        <f>(R48*H48)*G48</f>
        <v>0</v>
      </c>
      <c r="AR48" s="154"/>
      <c r="AS48" s="226">
        <f>(U48*H48)*G48</f>
        <v>0</v>
      </c>
      <c r="AT48" s="154"/>
      <c r="AU48" s="226">
        <f>(X48*H48)*G48</f>
        <v>0</v>
      </c>
      <c r="AV48" s="154"/>
      <c r="AW48" s="226">
        <f>SUM(AP48:AV48)</f>
        <v>0</v>
      </c>
      <c r="AX48" s="155"/>
      <c r="AY48" s="148"/>
      <c r="AZ48" s="232"/>
      <c r="BA48" s="232"/>
      <c r="BB48" s="232"/>
      <c r="BC48" s="232"/>
      <c r="BD48" s="232"/>
      <c r="BE48" s="232"/>
      <c r="BF48" s="232">
        <f>IF($O$18&lt;BF$24,0,IF($O$18&gt;BF$25,0,$AZ48))</f>
        <v>0</v>
      </c>
      <c r="BG48" s="232">
        <f>IF($O$18&lt;BG$24,0,IF($O$18&gt;BG$25,0,$BA48))</f>
        <v>0</v>
      </c>
      <c r="BH48" s="232">
        <f>IF($O$18&lt;BH$24,0,IF($O$18&gt;BH$25,0,$BB48))</f>
        <v>0</v>
      </c>
      <c r="BI48" s="232">
        <f>IF($O$18&lt;BI$24,0,IF($O$18&gt;BI$25,0,$BC48))</f>
        <v>0</v>
      </c>
      <c r="BJ48" s="232">
        <f>IF($O$18&lt;BJ$24,0,IF($O$18&gt;BJ$25,0,$BD48))</f>
        <v>0</v>
      </c>
      <c r="BK48" s="232">
        <f>IF($O$18&lt;BK$24,0,IF($O$18&gt;BK$25,0,$BE48))</f>
        <v>0</v>
      </c>
      <c r="BL48" s="233">
        <f>SUM(BF48:BK48)</f>
        <v>0</v>
      </c>
      <c r="BM48" s="150"/>
    </row>
    <row r="49" spans="1:65" ht="15" customHeight="1">
      <c r="A49" s="253" t="s">
        <v>127</v>
      </c>
      <c r="B49" s="234"/>
      <c r="C49" s="248"/>
      <c r="D49" s="116"/>
      <c r="E49" s="124"/>
      <c r="F49" s="145"/>
      <c r="G49" s="184"/>
      <c r="H49" s="235"/>
      <c r="I49" s="236"/>
      <c r="J49" s="249"/>
      <c r="K49" s="161"/>
      <c r="L49" s="250"/>
      <c r="M49" s="250"/>
      <c r="N49" s="161"/>
      <c r="O49" s="161"/>
      <c r="P49" s="254"/>
      <c r="Q49" s="210"/>
      <c r="R49" s="161"/>
      <c r="S49" s="254"/>
      <c r="T49" s="210"/>
      <c r="U49" s="161"/>
      <c r="V49" s="254"/>
      <c r="W49" s="210"/>
      <c r="X49" s="161"/>
      <c r="Y49" s="254"/>
      <c r="Z49" s="210"/>
      <c r="AA49" s="210"/>
      <c r="AB49" s="240"/>
      <c r="AC49" s="241"/>
      <c r="AD49" s="210"/>
      <c r="AE49" s="161">
        <f>SUM(AE50:AE54)</f>
        <v>0</v>
      </c>
      <c r="AF49" s="99"/>
      <c r="AG49" s="154"/>
      <c r="AH49" s="154">
        <f t="shared" si="18"/>
        <v>0</v>
      </c>
      <c r="AI49" s="154"/>
      <c r="AJ49" s="154">
        <f t="shared" si="19"/>
        <v>0</v>
      </c>
      <c r="AK49" s="154"/>
      <c r="AL49" s="154">
        <f t="shared" si="20"/>
        <v>0</v>
      </c>
      <c r="AM49" s="154"/>
      <c r="AN49" s="154">
        <f t="shared" si="30"/>
        <v>0</v>
      </c>
      <c r="AO49" s="155"/>
      <c r="AP49" s="154"/>
      <c r="AQ49" s="226"/>
      <c r="AR49" s="154"/>
      <c r="AS49" s="226"/>
      <c r="AT49" s="154"/>
      <c r="AU49" s="226"/>
      <c r="AV49" s="154"/>
      <c r="AW49" s="226"/>
      <c r="AX49" s="155"/>
      <c r="AY49" s="148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3"/>
      <c r="BM49" s="150"/>
    </row>
    <row r="50" spans="1:65" ht="11.25" customHeight="1">
      <c r="A50" s="295" t="s">
        <v>128</v>
      </c>
      <c r="B50" s="302"/>
      <c r="C50" s="112"/>
      <c r="D50" s="107">
        <v>7</v>
      </c>
      <c r="E50" s="123" t="s">
        <v>129</v>
      </c>
      <c r="F50" s="123" t="s">
        <v>86</v>
      </c>
      <c r="G50" s="242">
        <v>0.57999999999999996</v>
      </c>
      <c r="H50" s="113">
        <v>72</v>
      </c>
      <c r="I50" s="243"/>
      <c r="J50" s="119">
        <v>1712647</v>
      </c>
      <c r="K50" s="244"/>
      <c r="L50" s="368">
        <v>43983</v>
      </c>
      <c r="M50" s="369"/>
      <c r="N50" s="244"/>
      <c r="O50" s="368">
        <v>44018</v>
      </c>
      <c r="P50" s="369"/>
      <c r="Q50" s="210"/>
      <c r="R50" s="140"/>
      <c r="S50" s="245">
        <f t="shared" ref="S50:S54" si="46">IF($D$18="YES", (R50), (0))</f>
        <v>0</v>
      </c>
      <c r="T50" s="210"/>
      <c r="U50" s="140"/>
      <c r="V50" s="245">
        <f t="shared" ref="V50:V54" si="47">IF($D$18="YES", (U50), (0))</f>
        <v>0</v>
      </c>
      <c r="W50" s="210"/>
      <c r="X50" s="140"/>
      <c r="Y50" s="245">
        <f t="shared" ref="Y50:Y54" si="48">IF($D$18="YES", (X50), (0))</f>
        <v>0</v>
      </c>
      <c r="Z50" s="210"/>
      <c r="AA50" s="210"/>
      <c r="AB50" s="240"/>
      <c r="AC50" s="246"/>
      <c r="AD50" s="210"/>
      <c r="AE50" s="161">
        <f t="shared" si="24"/>
        <v>0</v>
      </c>
      <c r="AF50" s="99"/>
      <c r="AG50" s="154"/>
      <c r="AH50" s="154">
        <f t="shared" si="18"/>
        <v>0</v>
      </c>
      <c r="AI50" s="154"/>
      <c r="AJ50" s="154">
        <f t="shared" si="19"/>
        <v>0</v>
      </c>
      <c r="AK50" s="154"/>
      <c r="AL50" s="154">
        <f t="shared" si="20"/>
        <v>0</v>
      </c>
      <c r="AM50" s="154"/>
      <c r="AN50" s="154">
        <f t="shared" si="30"/>
        <v>0</v>
      </c>
      <c r="AO50" s="155"/>
      <c r="AP50" s="154"/>
      <c r="AQ50" s="226">
        <f t="shared" ref="AQ50:AQ54" si="49">(R50*H50)*G50</f>
        <v>0</v>
      </c>
      <c r="AR50" s="154"/>
      <c r="AS50" s="226">
        <f t="shared" ref="AS50:AS54" si="50">(U50*H50)*G50</f>
        <v>0</v>
      </c>
      <c r="AT50" s="154"/>
      <c r="AU50" s="226">
        <f t="shared" ref="AU50:AU54" si="51">(X50*H50)*G50</f>
        <v>0</v>
      </c>
      <c r="AV50" s="154"/>
      <c r="AW50" s="226">
        <f t="shared" ref="AW50:AW54" si="52">SUM(AP50:AV50)</f>
        <v>0</v>
      </c>
      <c r="AX50" s="155"/>
      <c r="AY50" s="148"/>
      <c r="AZ50" s="232"/>
      <c r="BA50" s="232"/>
      <c r="BB50" s="232"/>
      <c r="BC50" s="232"/>
      <c r="BD50" s="232"/>
      <c r="BE50" s="232"/>
      <c r="BF50" s="232">
        <f t="shared" ref="BF50:BF54" si="53">IF($O$18&lt;BF$24,0,IF($O$18&gt;BF$25,0,$AZ50))</f>
        <v>0</v>
      </c>
      <c r="BG50" s="232">
        <f t="shared" ref="BG50:BG54" si="54">IF($O$18&lt;BG$24,0,IF($O$18&gt;BG$25,0,$BA50))</f>
        <v>0</v>
      </c>
      <c r="BH50" s="232">
        <f t="shared" ref="BH50:BH54" si="55">IF($O$18&lt;BH$24,0,IF($O$18&gt;BH$25,0,$BB50))</f>
        <v>0</v>
      </c>
      <c r="BI50" s="232">
        <f t="shared" ref="BI50:BI54" si="56">IF($O$18&lt;BI$24,0,IF($O$18&gt;BI$25,0,$BC50))</f>
        <v>0</v>
      </c>
      <c r="BJ50" s="232">
        <f t="shared" ref="BJ50:BJ54" si="57">IF($O$18&lt;BJ$24,0,IF($O$18&gt;BJ$25,0,$BD50))</f>
        <v>0</v>
      </c>
      <c r="BK50" s="232">
        <f t="shared" ref="BK50:BK54" si="58">IF($O$18&lt;BK$24,0,IF($O$18&gt;BK$25,0,$BE50))</f>
        <v>0</v>
      </c>
      <c r="BL50" s="233">
        <f t="shared" ref="BL50:BL54" si="59">SUM(BF50:BK50)</f>
        <v>0</v>
      </c>
      <c r="BM50" s="150"/>
    </row>
    <row r="51" spans="1:65" ht="11.25" customHeight="1">
      <c r="A51" s="295" t="s">
        <v>130</v>
      </c>
      <c r="B51" s="296"/>
      <c r="C51" s="303" t="s">
        <v>63</v>
      </c>
      <c r="D51" s="107">
        <v>8</v>
      </c>
      <c r="E51" s="123" t="s">
        <v>106</v>
      </c>
      <c r="F51" s="123" t="s">
        <v>86</v>
      </c>
      <c r="G51" s="242">
        <v>0.98</v>
      </c>
      <c r="H51" s="113">
        <v>72</v>
      </c>
      <c r="I51" s="243"/>
      <c r="J51" s="115">
        <v>1712827</v>
      </c>
      <c r="K51" s="244"/>
      <c r="L51" s="368">
        <v>43983</v>
      </c>
      <c r="M51" s="369"/>
      <c r="N51" s="244"/>
      <c r="O51" s="368">
        <v>44018</v>
      </c>
      <c r="P51" s="369"/>
      <c r="Q51" s="210"/>
      <c r="R51" s="140"/>
      <c r="S51" s="245">
        <f t="shared" ref="S51" si="60">IF($D$18="YES", (R51), (0))</f>
        <v>0</v>
      </c>
      <c r="T51" s="210"/>
      <c r="U51" s="140"/>
      <c r="V51" s="245">
        <f t="shared" ref="V51" si="61">IF($D$18="YES", (U51), (0))</f>
        <v>0</v>
      </c>
      <c r="W51" s="210"/>
      <c r="X51" s="140"/>
      <c r="Y51" s="245">
        <f t="shared" ref="Y51" si="62">IF($D$18="YES", (X51), (0))</f>
        <v>0</v>
      </c>
      <c r="Z51" s="210"/>
      <c r="AA51" s="210"/>
      <c r="AB51" s="240"/>
      <c r="AC51" s="246"/>
      <c r="AD51" s="210"/>
      <c r="AE51" s="161">
        <f t="shared" ref="AE51" si="63">SUM(R51,S51,U51,V51,X51,Y51)</f>
        <v>0</v>
      </c>
      <c r="AF51" s="99"/>
      <c r="AG51" s="154"/>
      <c r="AH51" s="154">
        <f t="shared" ref="AH51" si="64">R51*H51</f>
        <v>0</v>
      </c>
      <c r="AI51" s="154"/>
      <c r="AJ51" s="154">
        <f t="shared" ref="AJ51" si="65">U51*H51</f>
        <v>0</v>
      </c>
      <c r="AK51" s="154"/>
      <c r="AL51" s="154">
        <f t="shared" ref="AL51" si="66">X51*H51</f>
        <v>0</v>
      </c>
      <c r="AM51" s="154"/>
      <c r="AN51" s="154">
        <f t="shared" ref="AN51" si="67">SUM(AH51,AJ51,AL51)</f>
        <v>0</v>
      </c>
      <c r="AO51" s="155"/>
      <c r="AP51" s="154"/>
      <c r="AQ51" s="226">
        <f t="shared" ref="AQ51" si="68">(R51*H51)*G51</f>
        <v>0</v>
      </c>
      <c r="AR51" s="154"/>
      <c r="AS51" s="226">
        <f t="shared" ref="AS51" si="69">(U51*H51)*G51</f>
        <v>0</v>
      </c>
      <c r="AT51" s="154"/>
      <c r="AU51" s="226">
        <f t="shared" ref="AU51" si="70">(X51*H51)*G51</f>
        <v>0</v>
      </c>
      <c r="AV51" s="154"/>
      <c r="AW51" s="226">
        <f t="shared" ref="AW51" si="71">SUM(AP51:AV51)</f>
        <v>0</v>
      </c>
      <c r="AX51" s="155"/>
      <c r="AY51" s="148"/>
      <c r="AZ51" s="232"/>
      <c r="BA51" s="232"/>
      <c r="BB51" s="232"/>
      <c r="BC51" s="232"/>
      <c r="BD51" s="232"/>
      <c r="BE51" s="232"/>
      <c r="BF51" s="232">
        <f t="shared" si="53"/>
        <v>0</v>
      </c>
      <c r="BG51" s="232">
        <f t="shared" si="54"/>
        <v>0</v>
      </c>
      <c r="BH51" s="232">
        <f t="shared" si="55"/>
        <v>0</v>
      </c>
      <c r="BI51" s="232">
        <f t="shared" si="56"/>
        <v>0</v>
      </c>
      <c r="BJ51" s="232">
        <f t="shared" si="57"/>
        <v>0</v>
      </c>
      <c r="BK51" s="232">
        <f t="shared" si="58"/>
        <v>0</v>
      </c>
      <c r="BL51" s="233">
        <f t="shared" ref="BL51" si="72">SUM(BF51:BK51)</f>
        <v>0</v>
      </c>
      <c r="BM51" s="150"/>
    </row>
    <row r="52" spans="1:65" ht="11.25" customHeight="1">
      <c r="A52" s="295" t="s">
        <v>131</v>
      </c>
      <c r="B52" s="296" t="s">
        <v>132</v>
      </c>
      <c r="C52" s="112"/>
      <c r="D52" s="107" t="s">
        <v>98</v>
      </c>
      <c r="E52" s="123" t="s">
        <v>129</v>
      </c>
      <c r="F52" s="123" t="s">
        <v>86</v>
      </c>
      <c r="G52" s="242">
        <v>0.98</v>
      </c>
      <c r="H52" s="113">
        <v>72</v>
      </c>
      <c r="I52" s="243"/>
      <c r="J52" s="115">
        <v>1712747</v>
      </c>
      <c r="K52" s="244"/>
      <c r="L52" s="368">
        <v>43983</v>
      </c>
      <c r="M52" s="369"/>
      <c r="N52" s="244"/>
      <c r="O52" s="368">
        <v>44018</v>
      </c>
      <c r="P52" s="369"/>
      <c r="Q52" s="210"/>
      <c r="R52" s="140"/>
      <c r="S52" s="245">
        <f t="shared" si="46"/>
        <v>0</v>
      </c>
      <c r="T52" s="210"/>
      <c r="U52" s="140"/>
      <c r="V52" s="245">
        <f t="shared" si="47"/>
        <v>0</v>
      </c>
      <c r="W52" s="210"/>
      <c r="X52" s="140"/>
      <c r="Y52" s="245">
        <f t="shared" si="48"/>
        <v>0</v>
      </c>
      <c r="Z52" s="210"/>
      <c r="AA52" s="210"/>
      <c r="AB52" s="240"/>
      <c r="AC52" s="246"/>
      <c r="AD52" s="210"/>
      <c r="AE52" s="161">
        <f t="shared" si="24"/>
        <v>0</v>
      </c>
      <c r="AF52" s="99"/>
      <c r="AG52" s="154"/>
      <c r="AH52" s="154">
        <f t="shared" si="18"/>
        <v>0</v>
      </c>
      <c r="AI52" s="154"/>
      <c r="AJ52" s="154">
        <f t="shared" si="19"/>
        <v>0</v>
      </c>
      <c r="AK52" s="154"/>
      <c r="AL52" s="154">
        <f t="shared" si="20"/>
        <v>0</v>
      </c>
      <c r="AM52" s="154"/>
      <c r="AN52" s="154">
        <f t="shared" si="30"/>
        <v>0</v>
      </c>
      <c r="AO52" s="155"/>
      <c r="AP52" s="154"/>
      <c r="AQ52" s="226">
        <f t="shared" si="49"/>
        <v>0</v>
      </c>
      <c r="AR52" s="154"/>
      <c r="AS52" s="226">
        <f t="shared" si="50"/>
        <v>0</v>
      </c>
      <c r="AT52" s="154"/>
      <c r="AU52" s="226">
        <f t="shared" si="51"/>
        <v>0</v>
      </c>
      <c r="AV52" s="154"/>
      <c r="AW52" s="226">
        <f t="shared" si="52"/>
        <v>0</v>
      </c>
      <c r="AX52" s="155"/>
      <c r="AY52" s="148"/>
      <c r="AZ52" s="232"/>
      <c r="BA52" s="232"/>
      <c r="BB52" s="232"/>
      <c r="BC52" s="232"/>
      <c r="BD52" s="232"/>
      <c r="BE52" s="232"/>
      <c r="BF52" s="232">
        <f t="shared" si="53"/>
        <v>0</v>
      </c>
      <c r="BG52" s="232">
        <f t="shared" si="54"/>
        <v>0</v>
      </c>
      <c r="BH52" s="232">
        <f t="shared" si="55"/>
        <v>0</v>
      </c>
      <c r="BI52" s="232">
        <f t="shared" si="56"/>
        <v>0</v>
      </c>
      <c r="BJ52" s="232">
        <f t="shared" si="57"/>
        <v>0</v>
      </c>
      <c r="BK52" s="232">
        <f t="shared" si="58"/>
        <v>0</v>
      </c>
      <c r="BL52" s="233">
        <f t="shared" si="59"/>
        <v>0</v>
      </c>
      <c r="BM52" s="150"/>
    </row>
    <row r="53" spans="1:65" ht="11.25" customHeight="1">
      <c r="A53" s="295" t="s">
        <v>133</v>
      </c>
      <c r="B53" s="296"/>
      <c r="C53" s="112"/>
      <c r="D53" s="107" t="s">
        <v>98</v>
      </c>
      <c r="E53" s="123" t="s">
        <v>134</v>
      </c>
      <c r="F53" s="123" t="s">
        <v>86</v>
      </c>
      <c r="G53" s="242">
        <v>0.68</v>
      </c>
      <c r="H53" s="113">
        <v>72</v>
      </c>
      <c r="I53" s="243"/>
      <c r="J53" s="115">
        <v>1713007</v>
      </c>
      <c r="K53" s="244"/>
      <c r="L53" s="368">
        <v>43983</v>
      </c>
      <c r="M53" s="369"/>
      <c r="N53" s="244"/>
      <c r="O53" s="368">
        <v>44060</v>
      </c>
      <c r="P53" s="369"/>
      <c r="Q53" s="210"/>
      <c r="R53" s="140"/>
      <c r="S53" s="245">
        <f t="shared" si="46"/>
        <v>0</v>
      </c>
      <c r="T53" s="210"/>
      <c r="U53" s="140"/>
      <c r="V53" s="245">
        <f t="shared" si="47"/>
        <v>0</v>
      </c>
      <c r="W53" s="210"/>
      <c r="X53" s="140"/>
      <c r="Y53" s="245">
        <f t="shared" si="48"/>
        <v>0</v>
      </c>
      <c r="Z53" s="210"/>
      <c r="AA53" s="206"/>
      <c r="AB53" s="240"/>
      <c r="AC53" s="246"/>
      <c r="AD53" s="210"/>
      <c r="AE53" s="161">
        <f t="shared" si="24"/>
        <v>0</v>
      </c>
      <c r="AF53" s="99"/>
      <c r="AG53" s="154"/>
      <c r="AH53" s="154">
        <f t="shared" si="18"/>
        <v>0</v>
      </c>
      <c r="AI53" s="154"/>
      <c r="AJ53" s="154">
        <f t="shared" si="19"/>
        <v>0</v>
      </c>
      <c r="AK53" s="154"/>
      <c r="AL53" s="154">
        <f t="shared" si="20"/>
        <v>0</v>
      </c>
      <c r="AM53" s="154"/>
      <c r="AN53" s="154">
        <f t="shared" si="30"/>
        <v>0</v>
      </c>
      <c r="AO53" s="155"/>
      <c r="AP53" s="154"/>
      <c r="AQ53" s="226">
        <f t="shared" si="49"/>
        <v>0</v>
      </c>
      <c r="AR53" s="154"/>
      <c r="AS53" s="226">
        <f t="shared" si="50"/>
        <v>0</v>
      </c>
      <c r="AT53" s="154"/>
      <c r="AU53" s="226">
        <f t="shared" si="51"/>
        <v>0</v>
      </c>
      <c r="AV53" s="154"/>
      <c r="AW53" s="226">
        <f t="shared" si="52"/>
        <v>0</v>
      </c>
      <c r="AX53" s="155"/>
      <c r="AY53" s="148"/>
      <c r="AZ53" s="232"/>
      <c r="BA53" s="232"/>
      <c r="BB53" s="232"/>
      <c r="BC53" s="232"/>
      <c r="BD53" s="232"/>
      <c r="BE53" s="232"/>
      <c r="BF53" s="232">
        <f t="shared" si="53"/>
        <v>0</v>
      </c>
      <c r="BG53" s="232">
        <f t="shared" si="54"/>
        <v>0</v>
      </c>
      <c r="BH53" s="232">
        <f t="shared" si="55"/>
        <v>0</v>
      </c>
      <c r="BI53" s="232">
        <f t="shared" si="56"/>
        <v>0</v>
      </c>
      <c r="BJ53" s="232">
        <f t="shared" si="57"/>
        <v>0</v>
      </c>
      <c r="BK53" s="232">
        <f t="shared" si="58"/>
        <v>0</v>
      </c>
      <c r="BL53" s="233">
        <f t="shared" si="59"/>
        <v>0</v>
      </c>
      <c r="BM53" s="150"/>
    </row>
    <row r="54" spans="1:65" ht="11.25" customHeight="1">
      <c r="A54" s="132" t="s">
        <v>135</v>
      </c>
      <c r="B54" s="133"/>
      <c r="C54" s="112"/>
      <c r="D54" s="107">
        <v>10</v>
      </c>
      <c r="E54" s="123" t="s">
        <v>134</v>
      </c>
      <c r="F54" s="123" t="s">
        <v>86</v>
      </c>
      <c r="G54" s="242">
        <v>0.68</v>
      </c>
      <c r="H54" s="113">
        <v>72</v>
      </c>
      <c r="I54" s="243"/>
      <c r="J54" s="115">
        <v>1713107</v>
      </c>
      <c r="K54" s="244"/>
      <c r="L54" s="368">
        <v>43983</v>
      </c>
      <c r="M54" s="369"/>
      <c r="N54" s="244"/>
      <c r="O54" s="368">
        <v>44060</v>
      </c>
      <c r="P54" s="369"/>
      <c r="Q54" s="210"/>
      <c r="R54" s="140"/>
      <c r="S54" s="245">
        <f t="shared" si="46"/>
        <v>0</v>
      </c>
      <c r="T54" s="210"/>
      <c r="U54" s="140"/>
      <c r="V54" s="245">
        <f t="shared" si="47"/>
        <v>0</v>
      </c>
      <c r="W54" s="210"/>
      <c r="X54" s="140"/>
      <c r="Y54" s="245">
        <f t="shared" si="48"/>
        <v>0</v>
      </c>
      <c r="Z54" s="210"/>
      <c r="AA54" s="206"/>
      <c r="AB54" s="240"/>
      <c r="AC54" s="246"/>
      <c r="AD54" s="210"/>
      <c r="AE54" s="161">
        <f t="shared" si="24"/>
        <v>0</v>
      </c>
      <c r="AF54" s="99"/>
      <c r="AG54" s="154"/>
      <c r="AH54" s="154">
        <f t="shared" si="18"/>
        <v>0</v>
      </c>
      <c r="AI54" s="154"/>
      <c r="AJ54" s="154">
        <f t="shared" si="19"/>
        <v>0</v>
      </c>
      <c r="AK54" s="154"/>
      <c r="AL54" s="154">
        <f t="shared" si="20"/>
        <v>0</v>
      </c>
      <c r="AM54" s="154"/>
      <c r="AN54" s="154">
        <f t="shared" si="30"/>
        <v>0</v>
      </c>
      <c r="AO54" s="155"/>
      <c r="AP54" s="154"/>
      <c r="AQ54" s="226">
        <f t="shared" si="49"/>
        <v>0</v>
      </c>
      <c r="AR54" s="154"/>
      <c r="AS54" s="226">
        <f t="shared" si="50"/>
        <v>0</v>
      </c>
      <c r="AT54" s="154"/>
      <c r="AU54" s="226">
        <f t="shared" si="51"/>
        <v>0</v>
      </c>
      <c r="AV54" s="154"/>
      <c r="AW54" s="226">
        <f t="shared" si="52"/>
        <v>0</v>
      </c>
      <c r="AX54" s="155"/>
      <c r="AY54" s="148"/>
      <c r="AZ54" s="232"/>
      <c r="BA54" s="232"/>
      <c r="BB54" s="232"/>
      <c r="BC54" s="232"/>
      <c r="BD54" s="232"/>
      <c r="BE54" s="232"/>
      <c r="BF54" s="232">
        <f t="shared" si="53"/>
        <v>0</v>
      </c>
      <c r="BG54" s="232">
        <f t="shared" si="54"/>
        <v>0</v>
      </c>
      <c r="BH54" s="232">
        <f t="shared" si="55"/>
        <v>0</v>
      </c>
      <c r="BI54" s="232">
        <f t="shared" si="56"/>
        <v>0</v>
      </c>
      <c r="BJ54" s="232">
        <f t="shared" si="57"/>
        <v>0</v>
      </c>
      <c r="BK54" s="232">
        <f t="shared" si="58"/>
        <v>0</v>
      </c>
      <c r="BL54" s="233">
        <f t="shared" si="59"/>
        <v>0</v>
      </c>
      <c r="BM54" s="150"/>
    </row>
    <row r="55" spans="1:65" ht="15" customHeight="1">
      <c r="A55" s="101" t="s">
        <v>136</v>
      </c>
      <c r="B55" s="234"/>
      <c r="C55" s="163"/>
      <c r="D55" s="116"/>
      <c r="E55" s="124"/>
      <c r="F55" s="170"/>
      <c r="G55" s="184"/>
      <c r="H55" s="235"/>
      <c r="I55" s="236"/>
      <c r="J55" s="249"/>
      <c r="K55" s="161"/>
      <c r="L55" s="250"/>
      <c r="M55" s="250"/>
      <c r="N55" s="161"/>
      <c r="O55" s="161"/>
      <c r="P55" s="239"/>
      <c r="Q55" s="210"/>
      <c r="R55" s="161"/>
      <c r="S55" s="239"/>
      <c r="T55" s="210"/>
      <c r="U55" s="161"/>
      <c r="V55" s="239"/>
      <c r="W55" s="210"/>
      <c r="X55" s="161"/>
      <c r="Y55" s="239"/>
      <c r="Z55" s="210"/>
      <c r="AA55" s="210"/>
      <c r="AB55" s="240"/>
      <c r="AC55" s="241"/>
      <c r="AD55" s="210"/>
      <c r="AE55" s="161">
        <f>SUM(AE56:AE60)</f>
        <v>0</v>
      </c>
      <c r="AF55" s="99"/>
      <c r="AG55" s="154"/>
      <c r="AH55" s="154">
        <f t="shared" si="18"/>
        <v>0</v>
      </c>
      <c r="AI55" s="154"/>
      <c r="AJ55" s="154">
        <f t="shared" si="19"/>
        <v>0</v>
      </c>
      <c r="AK55" s="154"/>
      <c r="AL55" s="154">
        <f t="shared" si="20"/>
        <v>0</v>
      </c>
      <c r="AM55" s="154"/>
      <c r="AN55" s="154">
        <f t="shared" ref="AN55:AN69" si="73">SUM(AH55,AJ55,AL55)</f>
        <v>0</v>
      </c>
      <c r="AO55" s="155"/>
      <c r="AP55" s="154"/>
      <c r="AQ55" s="226"/>
      <c r="AR55" s="154"/>
      <c r="AS55" s="226"/>
      <c r="AT55" s="154"/>
      <c r="AU55" s="226"/>
      <c r="AV55" s="154"/>
      <c r="AW55" s="226"/>
      <c r="AX55" s="155"/>
      <c r="AY55" s="148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3"/>
      <c r="BM55" s="150"/>
    </row>
    <row r="56" spans="1:65" ht="11.25" customHeight="1">
      <c r="A56" s="132" t="s">
        <v>137</v>
      </c>
      <c r="B56" s="133" t="s">
        <v>138</v>
      </c>
      <c r="C56" s="111"/>
      <c r="D56" s="107" t="s">
        <v>98</v>
      </c>
      <c r="E56" s="123" t="s">
        <v>139</v>
      </c>
      <c r="F56" s="123" t="s">
        <v>86</v>
      </c>
      <c r="G56" s="242">
        <v>0.78</v>
      </c>
      <c r="H56" s="113">
        <v>72</v>
      </c>
      <c r="I56" s="243"/>
      <c r="J56" s="119">
        <v>1715847</v>
      </c>
      <c r="K56" s="244"/>
      <c r="L56" s="368">
        <v>44046</v>
      </c>
      <c r="M56" s="369"/>
      <c r="N56" s="244"/>
      <c r="O56" s="368">
        <v>44081</v>
      </c>
      <c r="P56" s="369"/>
      <c r="Q56" s="210"/>
      <c r="R56" s="140"/>
      <c r="S56" s="245">
        <f t="shared" ref="S56:S60" si="74">IF($D$18="YES", (R56), (0))</f>
        <v>0</v>
      </c>
      <c r="T56" s="210"/>
      <c r="U56" s="140"/>
      <c r="V56" s="245">
        <f t="shared" ref="V56:V60" si="75">IF($D$18="YES", (U56), (0))</f>
        <v>0</v>
      </c>
      <c r="W56" s="210"/>
      <c r="X56" s="140"/>
      <c r="Y56" s="245">
        <f t="shared" ref="Y56:Y60" si="76">IF($D$18="YES", (X56), (0))</f>
        <v>0</v>
      </c>
      <c r="Z56" s="210"/>
      <c r="AA56" s="210"/>
      <c r="AB56" s="240"/>
      <c r="AC56" s="246"/>
      <c r="AD56" s="210"/>
      <c r="AE56" s="161">
        <f t="shared" si="24"/>
        <v>0</v>
      </c>
      <c r="AF56" s="99"/>
      <c r="AG56" s="154"/>
      <c r="AH56" s="154">
        <f t="shared" si="18"/>
        <v>0</v>
      </c>
      <c r="AI56" s="154"/>
      <c r="AJ56" s="154">
        <f t="shared" si="19"/>
        <v>0</v>
      </c>
      <c r="AK56" s="154"/>
      <c r="AL56" s="154">
        <f t="shared" si="20"/>
        <v>0</v>
      </c>
      <c r="AM56" s="154"/>
      <c r="AN56" s="154">
        <f t="shared" si="73"/>
        <v>0</v>
      </c>
      <c r="AO56" s="155"/>
      <c r="AP56" s="154"/>
      <c r="AQ56" s="226">
        <f t="shared" ref="AQ56:AQ60" si="77">(R56*H56)*G56</f>
        <v>0</v>
      </c>
      <c r="AR56" s="154"/>
      <c r="AS56" s="226">
        <f t="shared" ref="AS56:AS60" si="78">(U56*H56)*G56</f>
        <v>0</v>
      </c>
      <c r="AT56" s="154"/>
      <c r="AU56" s="226">
        <f t="shared" ref="AU56:AU60" si="79">(X56*H56)*G56</f>
        <v>0</v>
      </c>
      <c r="AV56" s="154"/>
      <c r="AW56" s="226">
        <f t="shared" ref="AW56:AW60" si="80">SUM(AP56:AV56)</f>
        <v>0</v>
      </c>
      <c r="AX56" s="155"/>
      <c r="AY56" s="148"/>
      <c r="AZ56" s="232"/>
      <c r="BA56" s="232"/>
      <c r="BB56" s="232"/>
      <c r="BC56" s="232"/>
      <c r="BD56" s="232"/>
      <c r="BE56" s="232"/>
      <c r="BF56" s="232">
        <f t="shared" ref="BF56:BF60" si="81">IF($O$18&lt;BF$24,0,IF($O$18&gt;BF$25,0,$AZ56))</f>
        <v>0</v>
      </c>
      <c r="BG56" s="232">
        <f t="shared" ref="BG56:BG60" si="82">IF($O$18&lt;BG$24,0,IF($O$18&gt;BG$25,0,$BA56))</f>
        <v>0</v>
      </c>
      <c r="BH56" s="232">
        <f t="shared" ref="BH56:BH60" si="83">IF($O$18&lt;BH$24,0,IF($O$18&gt;BH$25,0,$BB56))</f>
        <v>0</v>
      </c>
      <c r="BI56" s="232">
        <f t="shared" ref="BI56:BI60" si="84">IF($O$18&lt;BI$24,0,IF($O$18&gt;BI$25,0,$BC56))</f>
        <v>0</v>
      </c>
      <c r="BJ56" s="232">
        <f t="shared" ref="BJ56:BJ60" si="85">IF($O$18&lt;BJ$24,0,IF($O$18&gt;BJ$25,0,$BD56))</f>
        <v>0</v>
      </c>
      <c r="BK56" s="232">
        <f t="shared" ref="BK56:BK60" si="86">IF($O$18&lt;BK$24,0,IF($O$18&gt;BK$25,0,$BE56))</f>
        <v>0</v>
      </c>
      <c r="BL56" s="233">
        <f t="shared" ref="BL56:BL60" si="87">SUM(BF56:BK56)</f>
        <v>0</v>
      </c>
      <c r="BM56" s="150"/>
    </row>
    <row r="57" spans="1:65" ht="11.25" customHeight="1">
      <c r="A57" s="132" t="s">
        <v>140</v>
      </c>
      <c r="B57" s="133"/>
      <c r="C57" s="111"/>
      <c r="D57" s="107">
        <v>11</v>
      </c>
      <c r="E57" s="123" t="s">
        <v>141</v>
      </c>
      <c r="F57" s="123" t="s">
        <v>86</v>
      </c>
      <c r="G57" s="242">
        <v>0.72</v>
      </c>
      <c r="H57" s="113">
        <v>72</v>
      </c>
      <c r="I57" s="243"/>
      <c r="J57" s="119">
        <v>1716237</v>
      </c>
      <c r="K57" s="244"/>
      <c r="L57" s="368">
        <v>44046</v>
      </c>
      <c r="M57" s="369"/>
      <c r="N57" s="244"/>
      <c r="O57" s="368">
        <v>44081</v>
      </c>
      <c r="P57" s="369"/>
      <c r="Q57" s="210"/>
      <c r="R57" s="140"/>
      <c r="S57" s="245">
        <f t="shared" si="74"/>
        <v>0</v>
      </c>
      <c r="T57" s="210"/>
      <c r="U57" s="140"/>
      <c r="V57" s="245">
        <f t="shared" si="75"/>
        <v>0</v>
      </c>
      <c r="W57" s="210"/>
      <c r="X57" s="140"/>
      <c r="Y57" s="245">
        <f t="shared" si="76"/>
        <v>0</v>
      </c>
      <c r="Z57" s="210"/>
      <c r="AA57" s="210"/>
      <c r="AB57" s="240"/>
      <c r="AC57" s="246"/>
      <c r="AD57" s="210"/>
      <c r="AE57" s="161">
        <f t="shared" si="24"/>
        <v>0</v>
      </c>
      <c r="AF57" s="99"/>
      <c r="AG57" s="154"/>
      <c r="AH57" s="154">
        <f t="shared" si="18"/>
        <v>0</v>
      </c>
      <c r="AI57" s="154"/>
      <c r="AJ57" s="154">
        <f t="shared" si="19"/>
        <v>0</v>
      </c>
      <c r="AK57" s="154"/>
      <c r="AL57" s="154">
        <f t="shared" si="20"/>
        <v>0</v>
      </c>
      <c r="AM57" s="154"/>
      <c r="AN57" s="154">
        <f t="shared" si="73"/>
        <v>0</v>
      </c>
      <c r="AO57" s="155"/>
      <c r="AP57" s="154"/>
      <c r="AQ57" s="226">
        <f t="shared" si="77"/>
        <v>0</v>
      </c>
      <c r="AR57" s="154"/>
      <c r="AS57" s="226">
        <f t="shared" si="78"/>
        <v>0</v>
      </c>
      <c r="AT57" s="154"/>
      <c r="AU57" s="226">
        <f t="shared" si="79"/>
        <v>0</v>
      </c>
      <c r="AV57" s="154"/>
      <c r="AW57" s="226">
        <f t="shared" si="80"/>
        <v>0</v>
      </c>
      <c r="AX57" s="155"/>
      <c r="AY57" s="148"/>
      <c r="AZ57" s="232"/>
      <c r="BA57" s="232"/>
      <c r="BB57" s="232"/>
      <c r="BC57" s="232"/>
      <c r="BD57" s="232"/>
      <c r="BE57" s="232"/>
      <c r="BF57" s="232">
        <f t="shared" si="81"/>
        <v>0</v>
      </c>
      <c r="BG57" s="232">
        <f t="shared" si="82"/>
        <v>0</v>
      </c>
      <c r="BH57" s="232">
        <f t="shared" si="83"/>
        <v>0</v>
      </c>
      <c r="BI57" s="232">
        <f t="shared" si="84"/>
        <v>0</v>
      </c>
      <c r="BJ57" s="232">
        <f t="shared" si="85"/>
        <v>0</v>
      </c>
      <c r="BK57" s="232">
        <f t="shared" si="86"/>
        <v>0</v>
      </c>
      <c r="BL57" s="233">
        <f t="shared" si="87"/>
        <v>0</v>
      </c>
      <c r="BM57" s="150"/>
    </row>
    <row r="58" spans="1:65" ht="11.25" customHeight="1">
      <c r="A58" s="132" t="s">
        <v>142</v>
      </c>
      <c r="B58" s="133"/>
      <c r="C58" s="111"/>
      <c r="D58" s="107">
        <v>8</v>
      </c>
      <c r="E58" s="123" t="s">
        <v>141</v>
      </c>
      <c r="F58" s="123" t="s">
        <v>86</v>
      </c>
      <c r="G58" s="242">
        <v>0.99</v>
      </c>
      <c r="H58" s="113">
        <v>72</v>
      </c>
      <c r="I58" s="243"/>
      <c r="J58" s="119">
        <v>1716557</v>
      </c>
      <c r="K58" s="244"/>
      <c r="L58" s="368">
        <v>44046</v>
      </c>
      <c r="M58" s="369"/>
      <c r="N58" s="244"/>
      <c r="O58" s="368">
        <v>44081</v>
      </c>
      <c r="P58" s="369"/>
      <c r="Q58" s="210"/>
      <c r="R58" s="140"/>
      <c r="S58" s="245">
        <f t="shared" si="74"/>
        <v>0</v>
      </c>
      <c r="T58" s="210"/>
      <c r="U58" s="140"/>
      <c r="V58" s="245">
        <f t="shared" si="75"/>
        <v>0</v>
      </c>
      <c r="W58" s="210"/>
      <c r="X58" s="140"/>
      <c r="Y58" s="245">
        <f t="shared" si="76"/>
        <v>0</v>
      </c>
      <c r="Z58" s="210"/>
      <c r="AA58" s="206"/>
      <c r="AB58" s="240"/>
      <c r="AC58" s="246"/>
      <c r="AD58" s="210"/>
      <c r="AE58" s="161">
        <f t="shared" si="24"/>
        <v>0</v>
      </c>
      <c r="AF58" s="99"/>
      <c r="AG58" s="154"/>
      <c r="AH58" s="154">
        <f t="shared" si="18"/>
        <v>0</v>
      </c>
      <c r="AI58" s="154"/>
      <c r="AJ58" s="154">
        <f t="shared" si="19"/>
        <v>0</v>
      </c>
      <c r="AK58" s="154"/>
      <c r="AL58" s="154">
        <f t="shared" si="20"/>
        <v>0</v>
      </c>
      <c r="AM58" s="154"/>
      <c r="AN58" s="154">
        <f t="shared" si="73"/>
        <v>0</v>
      </c>
      <c r="AO58" s="155"/>
      <c r="AP58" s="154"/>
      <c r="AQ58" s="226">
        <f t="shared" si="77"/>
        <v>0</v>
      </c>
      <c r="AR58" s="154"/>
      <c r="AS58" s="226">
        <f t="shared" si="78"/>
        <v>0</v>
      </c>
      <c r="AT58" s="154"/>
      <c r="AU58" s="226">
        <f t="shared" si="79"/>
        <v>0</v>
      </c>
      <c r="AV58" s="154"/>
      <c r="AW58" s="226">
        <f t="shared" si="80"/>
        <v>0</v>
      </c>
      <c r="AX58" s="155"/>
      <c r="AY58" s="148"/>
      <c r="AZ58" s="232"/>
      <c r="BA58" s="232"/>
      <c r="BB58" s="232"/>
      <c r="BC58" s="232"/>
      <c r="BD58" s="232"/>
      <c r="BE58" s="232"/>
      <c r="BF58" s="232">
        <f t="shared" si="81"/>
        <v>0</v>
      </c>
      <c r="BG58" s="232">
        <f t="shared" si="82"/>
        <v>0</v>
      </c>
      <c r="BH58" s="232">
        <f t="shared" si="83"/>
        <v>0</v>
      </c>
      <c r="BI58" s="232">
        <f t="shared" si="84"/>
        <v>0</v>
      </c>
      <c r="BJ58" s="232">
        <f t="shared" si="85"/>
        <v>0</v>
      </c>
      <c r="BK58" s="232">
        <f t="shared" si="86"/>
        <v>0</v>
      </c>
      <c r="BL58" s="233">
        <f t="shared" si="87"/>
        <v>0</v>
      </c>
      <c r="BM58" s="150"/>
    </row>
    <row r="59" spans="1:65" ht="11.25" customHeight="1">
      <c r="A59" s="132" t="s">
        <v>143</v>
      </c>
      <c r="B59" s="133"/>
      <c r="C59" s="111"/>
      <c r="D59" s="107">
        <v>13</v>
      </c>
      <c r="E59" s="123" t="s">
        <v>141</v>
      </c>
      <c r="F59" s="123" t="s">
        <v>86</v>
      </c>
      <c r="G59" s="242">
        <v>0.99</v>
      </c>
      <c r="H59" s="113">
        <v>72</v>
      </c>
      <c r="I59" s="243"/>
      <c r="J59" s="119">
        <v>1716587</v>
      </c>
      <c r="K59" s="244"/>
      <c r="L59" s="368">
        <v>44046</v>
      </c>
      <c r="M59" s="369"/>
      <c r="N59" s="244"/>
      <c r="O59" s="368">
        <v>44081</v>
      </c>
      <c r="P59" s="369"/>
      <c r="Q59" s="210"/>
      <c r="R59" s="140"/>
      <c r="S59" s="245">
        <f t="shared" si="74"/>
        <v>0</v>
      </c>
      <c r="T59" s="210"/>
      <c r="U59" s="140"/>
      <c r="V59" s="245">
        <f t="shared" si="75"/>
        <v>0</v>
      </c>
      <c r="W59" s="210"/>
      <c r="X59" s="140"/>
      <c r="Y59" s="245">
        <f t="shared" si="76"/>
        <v>0</v>
      </c>
      <c r="Z59" s="210"/>
      <c r="AA59" s="206"/>
      <c r="AB59" s="240"/>
      <c r="AC59" s="246"/>
      <c r="AD59" s="210"/>
      <c r="AE59" s="161">
        <f t="shared" si="24"/>
        <v>0</v>
      </c>
      <c r="AF59" s="99"/>
      <c r="AG59" s="154"/>
      <c r="AH59" s="154">
        <f t="shared" si="18"/>
        <v>0</v>
      </c>
      <c r="AI59" s="154"/>
      <c r="AJ59" s="154">
        <f t="shared" si="19"/>
        <v>0</v>
      </c>
      <c r="AK59" s="154"/>
      <c r="AL59" s="154">
        <f t="shared" si="20"/>
        <v>0</v>
      </c>
      <c r="AM59" s="154"/>
      <c r="AN59" s="154">
        <f t="shared" si="73"/>
        <v>0</v>
      </c>
      <c r="AO59" s="155"/>
      <c r="AP59" s="154"/>
      <c r="AQ59" s="226">
        <f t="shared" si="77"/>
        <v>0</v>
      </c>
      <c r="AR59" s="154"/>
      <c r="AS59" s="226">
        <f t="shared" si="78"/>
        <v>0</v>
      </c>
      <c r="AT59" s="154"/>
      <c r="AU59" s="226">
        <f t="shared" si="79"/>
        <v>0</v>
      </c>
      <c r="AV59" s="154"/>
      <c r="AW59" s="226">
        <f t="shared" si="80"/>
        <v>0</v>
      </c>
      <c r="AX59" s="155"/>
      <c r="AY59" s="148"/>
      <c r="AZ59" s="232"/>
      <c r="BA59" s="232"/>
      <c r="BB59" s="232"/>
      <c r="BC59" s="232"/>
      <c r="BD59" s="232"/>
      <c r="BE59" s="232"/>
      <c r="BF59" s="232">
        <f t="shared" si="81"/>
        <v>0</v>
      </c>
      <c r="BG59" s="232">
        <f t="shared" si="82"/>
        <v>0</v>
      </c>
      <c r="BH59" s="232">
        <f t="shared" si="83"/>
        <v>0</v>
      </c>
      <c r="BI59" s="232">
        <f t="shared" si="84"/>
        <v>0</v>
      </c>
      <c r="BJ59" s="232">
        <f t="shared" si="85"/>
        <v>0</v>
      </c>
      <c r="BK59" s="232">
        <f t="shared" si="86"/>
        <v>0</v>
      </c>
      <c r="BL59" s="233">
        <f t="shared" si="87"/>
        <v>0</v>
      </c>
      <c r="BM59" s="150"/>
    </row>
    <row r="60" spans="1:65" ht="11.25" customHeight="1">
      <c r="A60" s="132" t="s">
        <v>144</v>
      </c>
      <c r="B60" s="133" t="s">
        <v>145</v>
      </c>
      <c r="C60" s="112"/>
      <c r="D60" s="107">
        <v>5</v>
      </c>
      <c r="E60" s="123" t="s">
        <v>146</v>
      </c>
      <c r="F60" s="123" t="s">
        <v>86</v>
      </c>
      <c r="G60" s="242">
        <v>0.78</v>
      </c>
      <c r="H60" s="113">
        <v>72</v>
      </c>
      <c r="I60" s="243"/>
      <c r="J60" s="119">
        <v>1716377</v>
      </c>
      <c r="K60" s="244"/>
      <c r="L60" s="368">
        <v>44046</v>
      </c>
      <c r="M60" s="369"/>
      <c r="N60" s="244"/>
      <c r="O60" s="368">
        <v>44081</v>
      </c>
      <c r="P60" s="369"/>
      <c r="Q60" s="210"/>
      <c r="R60" s="140"/>
      <c r="S60" s="245">
        <f t="shared" si="74"/>
        <v>0</v>
      </c>
      <c r="T60" s="210"/>
      <c r="U60" s="140"/>
      <c r="V60" s="245">
        <f t="shared" si="75"/>
        <v>0</v>
      </c>
      <c r="W60" s="210"/>
      <c r="X60" s="140"/>
      <c r="Y60" s="245">
        <f t="shared" si="76"/>
        <v>0</v>
      </c>
      <c r="Z60" s="210"/>
      <c r="AA60" s="206"/>
      <c r="AB60" s="240"/>
      <c r="AC60" s="246"/>
      <c r="AD60" s="210"/>
      <c r="AE60" s="161">
        <f t="shared" si="24"/>
        <v>0</v>
      </c>
      <c r="AF60" s="99"/>
      <c r="AG60" s="154"/>
      <c r="AH60" s="154">
        <f t="shared" si="18"/>
        <v>0</v>
      </c>
      <c r="AI60" s="154"/>
      <c r="AJ60" s="154">
        <f t="shared" si="19"/>
        <v>0</v>
      </c>
      <c r="AK60" s="154"/>
      <c r="AL60" s="154">
        <f t="shared" si="20"/>
        <v>0</v>
      </c>
      <c r="AM60" s="154"/>
      <c r="AN60" s="154">
        <f t="shared" si="73"/>
        <v>0</v>
      </c>
      <c r="AO60" s="155"/>
      <c r="AP60" s="154"/>
      <c r="AQ60" s="226">
        <f t="shared" si="77"/>
        <v>0</v>
      </c>
      <c r="AR60" s="154"/>
      <c r="AS60" s="226">
        <f t="shared" si="78"/>
        <v>0</v>
      </c>
      <c r="AT60" s="154"/>
      <c r="AU60" s="226">
        <f t="shared" si="79"/>
        <v>0</v>
      </c>
      <c r="AV60" s="154"/>
      <c r="AW60" s="226">
        <f t="shared" si="80"/>
        <v>0</v>
      </c>
      <c r="AX60" s="155"/>
      <c r="AY60" s="148"/>
      <c r="AZ60" s="232"/>
      <c r="BA60" s="232"/>
      <c r="BB60" s="232"/>
      <c r="BC60" s="232"/>
      <c r="BD60" s="232"/>
      <c r="BE60" s="232"/>
      <c r="BF60" s="232">
        <f t="shared" si="81"/>
        <v>0</v>
      </c>
      <c r="BG60" s="232">
        <f t="shared" si="82"/>
        <v>0</v>
      </c>
      <c r="BH60" s="232">
        <f t="shared" si="83"/>
        <v>0</v>
      </c>
      <c r="BI60" s="232">
        <f t="shared" si="84"/>
        <v>0</v>
      </c>
      <c r="BJ60" s="232">
        <f t="shared" si="85"/>
        <v>0</v>
      </c>
      <c r="BK60" s="232">
        <f t="shared" si="86"/>
        <v>0</v>
      </c>
      <c r="BL60" s="233">
        <f t="shared" si="87"/>
        <v>0</v>
      </c>
      <c r="BM60" s="150"/>
    </row>
    <row r="61" spans="1:65" ht="15" customHeight="1">
      <c r="A61" s="101" t="s">
        <v>147</v>
      </c>
      <c r="B61" s="234"/>
      <c r="C61" s="163"/>
      <c r="D61" s="116"/>
      <c r="E61" s="124"/>
      <c r="F61" s="170"/>
      <c r="G61" s="184"/>
      <c r="H61" s="235"/>
      <c r="I61" s="236"/>
      <c r="J61" s="249"/>
      <c r="K61" s="161"/>
      <c r="L61" s="250"/>
      <c r="M61" s="250"/>
      <c r="N61" s="161"/>
      <c r="O61" s="161"/>
      <c r="P61" s="239"/>
      <c r="Q61" s="210"/>
      <c r="R61" s="161"/>
      <c r="S61" s="239"/>
      <c r="T61" s="210"/>
      <c r="U61" s="161"/>
      <c r="V61" s="239"/>
      <c r="W61" s="210"/>
      <c r="X61" s="161"/>
      <c r="Y61" s="239"/>
      <c r="Z61" s="210"/>
      <c r="AA61" s="210"/>
      <c r="AB61" s="240"/>
      <c r="AC61" s="241"/>
      <c r="AD61" s="210"/>
      <c r="AE61" s="161">
        <f>SUM(AE62:AE69)</f>
        <v>0</v>
      </c>
      <c r="AF61" s="99"/>
      <c r="AG61" s="154"/>
      <c r="AH61" s="154">
        <f t="shared" si="18"/>
        <v>0</v>
      </c>
      <c r="AI61" s="154"/>
      <c r="AJ61" s="154">
        <f t="shared" si="19"/>
        <v>0</v>
      </c>
      <c r="AK61" s="154"/>
      <c r="AL61" s="154">
        <f t="shared" si="20"/>
        <v>0</v>
      </c>
      <c r="AM61" s="154"/>
      <c r="AN61" s="154">
        <f t="shared" si="73"/>
        <v>0</v>
      </c>
      <c r="AO61" s="155"/>
      <c r="AP61" s="154"/>
      <c r="AQ61" s="226"/>
      <c r="AR61" s="154"/>
      <c r="AS61" s="226"/>
      <c r="AT61" s="154"/>
      <c r="AU61" s="226"/>
      <c r="AV61" s="154"/>
      <c r="AW61" s="226"/>
      <c r="AX61" s="155"/>
      <c r="AY61" s="148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3"/>
      <c r="BM61" s="150"/>
    </row>
    <row r="62" spans="1:65" ht="11.25" customHeight="1">
      <c r="A62" s="132" t="s">
        <v>148</v>
      </c>
      <c r="B62" s="133"/>
      <c r="C62" s="112"/>
      <c r="D62" s="107">
        <v>95</v>
      </c>
      <c r="E62" s="123" t="s">
        <v>149</v>
      </c>
      <c r="F62" s="123" t="s">
        <v>150</v>
      </c>
      <c r="G62" s="242">
        <v>1.2</v>
      </c>
      <c r="H62" s="113">
        <v>25</v>
      </c>
      <c r="I62" s="243"/>
      <c r="J62" s="142">
        <v>1718300</v>
      </c>
      <c r="K62" s="244"/>
      <c r="L62" s="368">
        <v>44060</v>
      </c>
      <c r="M62" s="369"/>
      <c r="N62" s="244"/>
      <c r="O62" s="368">
        <v>44095</v>
      </c>
      <c r="P62" s="369"/>
      <c r="Q62" s="210"/>
      <c r="R62" s="140"/>
      <c r="S62" s="245">
        <f t="shared" ref="S62:S69" si="88">IF($D$18="YES", (R62), (0))</f>
        <v>0</v>
      </c>
      <c r="T62" s="210"/>
      <c r="U62" s="140"/>
      <c r="V62" s="245">
        <f t="shared" ref="V62:V69" si="89">IF($D$18="YES", (U62), (0))</f>
        <v>0</v>
      </c>
      <c r="W62" s="210"/>
      <c r="X62" s="140"/>
      <c r="Y62" s="245">
        <f t="shared" ref="Y62:Y69" si="90">IF($D$18="YES", (X62), (0))</f>
        <v>0</v>
      </c>
      <c r="Z62" s="210"/>
      <c r="AA62" s="210"/>
      <c r="AB62" s="240"/>
      <c r="AC62" s="246"/>
      <c r="AD62" s="210"/>
      <c r="AE62" s="161">
        <f t="shared" si="24"/>
        <v>0</v>
      </c>
      <c r="AF62" s="99"/>
      <c r="AG62" s="154"/>
      <c r="AH62" s="154">
        <f t="shared" si="18"/>
        <v>0</v>
      </c>
      <c r="AI62" s="154"/>
      <c r="AJ62" s="154">
        <f t="shared" si="19"/>
        <v>0</v>
      </c>
      <c r="AK62" s="154"/>
      <c r="AL62" s="154">
        <f t="shared" si="20"/>
        <v>0</v>
      </c>
      <c r="AM62" s="154"/>
      <c r="AN62" s="154">
        <f t="shared" si="73"/>
        <v>0</v>
      </c>
      <c r="AO62" s="155"/>
      <c r="AP62" s="154"/>
      <c r="AQ62" s="226">
        <f t="shared" ref="AQ62:AQ69" si="91">(R62*H62)*G62</f>
        <v>0</v>
      </c>
      <c r="AR62" s="154"/>
      <c r="AS62" s="226">
        <f t="shared" ref="AS62:AS69" si="92">(U62*H62)*G62</f>
        <v>0</v>
      </c>
      <c r="AT62" s="154"/>
      <c r="AU62" s="226">
        <f t="shared" ref="AU62:AU69" si="93">(X62*H62)*G62</f>
        <v>0</v>
      </c>
      <c r="AV62" s="154"/>
      <c r="AW62" s="226">
        <f t="shared" ref="AW62:AW69" si="94">SUM(AP62:AV62)</f>
        <v>0</v>
      </c>
      <c r="AX62" s="155"/>
      <c r="AY62" s="148"/>
      <c r="AZ62" s="232"/>
      <c r="BA62" s="232"/>
      <c r="BB62" s="232"/>
      <c r="BC62" s="232"/>
      <c r="BD62" s="232"/>
      <c r="BE62" s="232"/>
      <c r="BF62" s="232">
        <f t="shared" ref="BF62:BF69" si="95">IF($O$18&lt;BF$24,0,IF($O$18&gt;BF$25,0,$AZ62))</f>
        <v>0</v>
      </c>
      <c r="BG62" s="232">
        <f t="shared" ref="BG62:BG69" si="96">IF($O$18&lt;BG$24,0,IF($O$18&gt;BG$25,0,$BA62))</f>
        <v>0</v>
      </c>
      <c r="BH62" s="232">
        <f t="shared" ref="BH62:BH69" si="97">IF($O$18&lt;BH$24,0,IF($O$18&gt;BH$25,0,$BB62))</f>
        <v>0</v>
      </c>
      <c r="BI62" s="232">
        <f t="shared" ref="BI62:BI69" si="98">IF($O$18&lt;BI$24,0,IF($O$18&gt;BI$25,0,$BC62))</f>
        <v>0</v>
      </c>
      <c r="BJ62" s="232">
        <f t="shared" ref="BJ62:BJ69" si="99">IF($O$18&lt;BJ$24,0,IF($O$18&gt;BJ$25,0,$BD62))</f>
        <v>0</v>
      </c>
      <c r="BK62" s="232">
        <f t="shared" ref="BK62:BK69" si="100">IF($O$18&lt;BK$24,0,IF($O$18&gt;BK$25,0,$BE62))</f>
        <v>0</v>
      </c>
      <c r="BL62" s="233">
        <f t="shared" ref="BL62:BL69" si="101">SUM(BF62:BK62)</f>
        <v>0</v>
      </c>
      <c r="BM62" s="150"/>
    </row>
    <row r="63" spans="1:65" ht="11.25" customHeight="1">
      <c r="A63" s="132" t="s">
        <v>148</v>
      </c>
      <c r="B63" s="133"/>
      <c r="C63" s="112"/>
      <c r="D63" s="107">
        <v>53</v>
      </c>
      <c r="E63" s="123" t="s">
        <v>149</v>
      </c>
      <c r="F63" s="123" t="s">
        <v>151</v>
      </c>
      <c r="G63" s="242">
        <v>1.62</v>
      </c>
      <c r="H63" s="113">
        <v>25</v>
      </c>
      <c r="I63" s="243"/>
      <c r="J63" s="142">
        <v>1718302</v>
      </c>
      <c r="K63" s="244"/>
      <c r="L63" s="368">
        <v>44060</v>
      </c>
      <c r="M63" s="369"/>
      <c r="N63" s="244"/>
      <c r="O63" s="368">
        <v>44095</v>
      </c>
      <c r="P63" s="369"/>
      <c r="Q63" s="210"/>
      <c r="R63" s="140"/>
      <c r="S63" s="245">
        <f t="shared" ref="S63" si="102">IF($D$18="YES", (R63), (0))</f>
        <v>0</v>
      </c>
      <c r="T63" s="210"/>
      <c r="U63" s="140"/>
      <c r="V63" s="245">
        <f t="shared" ref="V63" si="103">IF($D$18="YES", (U63), (0))</f>
        <v>0</v>
      </c>
      <c r="W63" s="210"/>
      <c r="X63" s="140"/>
      <c r="Y63" s="245">
        <f t="shared" ref="Y63" si="104">IF($D$18="YES", (X63), (0))</f>
        <v>0</v>
      </c>
      <c r="Z63" s="210"/>
      <c r="AA63" s="210"/>
      <c r="AB63" s="240"/>
      <c r="AC63" s="246"/>
      <c r="AD63" s="210"/>
      <c r="AE63" s="161">
        <f t="shared" ref="AE63" si="105">SUM(R63,S63,U63,V63,X63,Y63)</f>
        <v>0</v>
      </c>
      <c r="AF63" s="99"/>
      <c r="AG63" s="154"/>
      <c r="AH63" s="154">
        <f t="shared" ref="AH63" si="106">R63*H63</f>
        <v>0</v>
      </c>
      <c r="AI63" s="154"/>
      <c r="AJ63" s="154">
        <f t="shared" ref="AJ63" si="107">U63*H63</f>
        <v>0</v>
      </c>
      <c r="AK63" s="154"/>
      <c r="AL63" s="154">
        <f t="shared" ref="AL63" si="108">X63*H63</f>
        <v>0</v>
      </c>
      <c r="AM63" s="154"/>
      <c r="AN63" s="154">
        <f t="shared" ref="AN63" si="109">SUM(AH63,AJ63,AL63)</f>
        <v>0</v>
      </c>
      <c r="AO63" s="155"/>
      <c r="AP63" s="154"/>
      <c r="AQ63" s="226">
        <f t="shared" ref="AQ63" si="110">(R63*H63)*G63</f>
        <v>0</v>
      </c>
      <c r="AR63" s="154"/>
      <c r="AS63" s="226">
        <f t="shared" ref="AS63" si="111">(U63*H63)*G63</f>
        <v>0</v>
      </c>
      <c r="AT63" s="154"/>
      <c r="AU63" s="226">
        <f t="shared" ref="AU63" si="112">(X63*H63)*G63</f>
        <v>0</v>
      </c>
      <c r="AV63" s="154"/>
      <c r="AW63" s="226">
        <f t="shared" ref="AW63" si="113">SUM(AP63:AV63)</f>
        <v>0</v>
      </c>
      <c r="AX63" s="155"/>
      <c r="AY63" s="148"/>
      <c r="AZ63" s="232"/>
      <c r="BA63" s="232"/>
      <c r="BB63" s="232"/>
      <c r="BC63" s="232"/>
      <c r="BD63" s="232"/>
      <c r="BE63" s="232"/>
      <c r="BF63" s="232">
        <f t="shared" si="95"/>
        <v>0</v>
      </c>
      <c r="BG63" s="232">
        <f t="shared" si="96"/>
        <v>0</v>
      </c>
      <c r="BH63" s="232">
        <f t="shared" si="97"/>
        <v>0</v>
      </c>
      <c r="BI63" s="232">
        <f t="shared" si="98"/>
        <v>0</v>
      </c>
      <c r="BJ63" s="232">
        <f t="shared" si="99"/>
        <v>0</v>
      </c>
      <c r="BK63" s="232">
        <f t="shared" si="100"/>
        <v>0</v>
      </c>
      <c r="BL63" s="233">
        <f t="shared" ref="BL63" si="114">SUM(BF63:BK63)</f>
        <v>0</v>
      </c>
      <c r="BM63" s="150"/>
    </row>
    <row r="64" spans="1:65" ht="11.25" customHeight="1">
      <c r="A64" s="132" t="s">
        <v>148</v>
      </c>
      <c r="B64" s="133"/>
      <c r="C64" s="112"/>
      <c r="D64" s="107">
        <v>8</v>
      </c>
      <c r="E64" s="123" t="s">
        <v>149</v>
      </c>
      <c r="F64" s="123" t="s">
        <v>152</v>
      </c>
      <c r="G64" s="242">
        <v>2.15</v>
      </c>
      <c r="H64" s="113">
        <v>25</v>
      </c>
      <c r="I64" s="243"/>
      <c r="J64" s="142">
        <v>1718306</v>
      </c>
      <c r="K64" s="244"/>
      <c r="L64" s="368">
        <v>44060</v>
      </c>
      <c r="M64" s="369"/>
      <c r="N64" s="244"/>
      <c r="O64" s="368">
        <v>44095</v>
      </c>
      <c r="P64" s="369"/>
      <c r="Q64" s="210"/>
      <c r="R64" s="140"/>
      <c r="S64" s="245">
        <f t="shared" si="88"/>
        <v>0</v>
      </c>
      <c r="T64" s="210"/>
      <c r="U64" s="140"/>
      <c r="V64" s="245">
        <f t="shared" si="89"/>
        <v>0</v>
      </c>
      <c r="W64" s="210"/>
      <c r="X64" s="140"/>
      <c r="Y64" s="245">
        <f t="shared" si="90"/>
        <v>0</v>
      </c>
      <c r="Z64" s="210"/>
      <c r="AA64" s="210"/>
      <c r="AB64" s="240"/>
      <c r="AC64" s="246"/>
      <c r="AD64" s="210"/>
      <c r="AE64" s="161">
        <f t="shared" si="24"/>
        <v>0</v>
      </c>
      <c r="AF64" s="99"/>
      <c r="AG64" s="154"/>
      <c r="AH64" s="154">
        <f t="shared" si="18"/>
        <v>0</v>
      </c>
      <c r="AI64" s="154"/>
      <c r="AJ64" s="154">
        <f t="shared" si="19"/>
        <v>0</v>
      </c>
      <c r="AK64" s="154"/>
      <c r="AL64" s="154">
        <f t="shared" si="20"/>
        <v>0</v>
      </c>
      <c r="AM64" s="154"/>
      <c r="AN64" s="154">
        <f t="shared" si="73"/>
        <v>0</v>
      </c>
      <c r="AO64" s="155"/>
      <c r="AP64" s="154"/>
      <c r="AQ64" s="226">
        <f t="shared" si="91"/>
        <v>0</v>
      </c>
      <c r="AR64" s="154"/>
      <c r="AS64" s="226">
        <f t="shared" si="92"/>
        <v>0</v>
      </c>
      <c r="AT64" s="154"/>
      <c r="AU64" s="226">
        <f t="shared" si="93"/>
        <v>0</v>
      </c>
      <c r="AV64" s="154"/>
      <c r="AW64" s="226">
        <f t="shared" si="94"/>
        <v>0</v>
      </c>
      <c r="AX64" s="155"/>
      <c r="AY64" s="148"/>
      <c r="AZ64" s="232"/>
      <c r="BA64" s="232"/>
      <c r="BB64" s="232"/>
      <c r="BC64" s="232"/>
      <c r="BD64" s="232"/>
      <c r="BE64" s="232"/>
      <c r="BF64" s="232">
        <f t="shared" si="95"/>
        <v>0</v>
      </c>
      <c r="BG64" s="232">
        <f t="shared" si="96"/>
        <v>0</v>
      </c>
      <c r="BH64" s="232">
        <f t="shared" si="97"/>
        <v>0</v>
      </c>
      <c r="BI64" s="232">
        <f t="shared" si="98"/>
        <v>0</v>
      </c>
      <c r="BJ64" s="232">
        <f t="shared" si="99"/>
        <v>0</v>
      </c>
      <c r="BK64" s="232">
        <f t="shared" si="100"/>
        <v>0</v>
      </c>
      <c r="BL64" s="233">
        <f t="shared" si="101"/>
        <v>0</v>
      </c>
      <c r="BM64" s="150"/>
    </row>
    <row r="65" spans="1:65" ht="11.25" customHeight="1">
      <c r="A65" s="132" t="s">
        <v>153</v>
      </c>
      <c r="B65" s="133"/>
      <c r="C65" s="112"/>
      <c r="D65" s="107">
        <v>3</v>
      </c>
      <c r="E65" s="123" t="s">
        <v>149</v>
      </c>
      <c r="F65" s="123" t="s">
        <v>150</v>
      </c>
      <c r="G65" s="242">
        <v>1.3</v>
      </c>
      <c r="H65" s="113">
        <v>25</v>
      </c>
      <c r="I65" s="243"/>
      <c r="J65" s="142">
        <v>1718350</v>
      </c>
      <c r="K65" s="244"/>
      <c r="L65" s="368">
        <v>44060</v>
      </c>
      <c r="M65" s="369"/>
      <c r="N65" s="244"/>
      <c r="O65" s="368">
        <v>44095</v>
      </c>
      <c r="P65" s="369"/>
      <c r="Q65" s="210"/>
      <c r="R65" s="140"/>
      <c r="S65" s="245">
        <f t="shared" si="88"/>
        <v>0</v>
      </c>
      <c r="T65" s="210"/>
      <c r="U65" s="140"/>
      <c r="V65" s="245">
        <f t="shared" si="89"/>
        <v>0</v>
      </c>
      <c r="W65" s="210"/>
      <c r="X65" s="140"/>
      <c r="Y65" s="245">
        <f t="shared" si="90"/>
        <v>0</v>
      </c>
      <c r="Z65" s="210"/>
      <c r="AA65" s="210"/>
      <c r="AB65" s="240"/>
      <c r="AC65" s="246"/>
      <c r="AD65" s="210"/>
      <c r="AE65" s="161">
        <f t="shared" si="24"/>
        <v>0</v>
      </c>
      <c r="AF65" s="99"/>
      <c r="AG65" s="154"/>
      <c r="AH65" s="154">
        <f t="shared" si="18"/>
        <v>0</v>
      </c>
      <c r="AI65" s="154"/>
      <c r="AJ65" s="154">
        <f t="shared" si="19"/>
        <v>0</v>
      </c>
      <c r="AK65" s="154"/>
      <c r="AL65" s="154">
        <f t="shared" si="20"/>
        <v>0</v>
      </c>
      <c r="AM65" s="154"/>
      <c r="AN65" s="154">
        <f t="shared" si="73"/>
        <v>0</v>
      </c>
      <c r="AO65" s="155"/>
      <c r="AP65" s="154"/>
      <c r="AQ65" s="226">
        <f t="shared" si="91"/>
        <v>0</v>
      </c>
      <c r="AR65" s="154"/>
      <c r="AS65" s="226">
        <f t="shared" si="92"/>
        <v>0</v>
      </c>
      <c r="AT65" s="154"/>
      <c r="AU65" s="226">
        <f t="shared" si="93"/>
        <v>0</v>
      </c>
      <c r="AV65" s="154"/>
      <c r="AW65" s="226">
        <f t="shared" si="94"/>
        <v>0</v>
      </c>
      <c r="AX65" s="155"/>
      <c r="AY65" s="148"/>
      <c r="AZ65" s="232"/>
      <c r="BA65" s="232"/>
      <c r="BB65" s="232"/>
      <c r="BC65" s="232"/>
      <c r="BD65" s="232"/>
      <c r="BE65" s="232"/>
      <c r="BF65" s="232">
        <f t="shared" si="95"/>
        <v>0</v>
      </c>
      <c r="BG65" s="232">
        <f t="shared" si="96"/>
        <v>0</v>
      </c>
      <c r="BH65" s="232">
        <f t="shared" si="97"/>
        <v>0</v>
      </c>
      <c r="BI65" s="232">
        <f t="shared" si="98"/>
        <v>0</v>
      </c>
      <c r="BJ65" s="232">
        <f t="shared" si="99"/>
        <v>0</v>
      </c>
      <c r="BK65" s="232">
        <f t="shared" si="100"/>
        <v>0</v>
      </c>
      <c r="BL65" s="233">
        <f t="shared" si="101"/>
        <v>0</v>
      </c>
      <c r="BM65" s="150"/>
    </row>
    <row r="66" spans="1:65" ht="11.25" customHeight="1">
      <c r="A66" s="132" t="s">
        <v>153</v>
      </c>
      <c r="B66" s="133"/>
      <c r="C66" s="112"/>
      <c r="D66" s="107">
        <v>11</v>
      </c>
      <c r="E66" s="123" t="s">
        <v>149</v>
      </c>
      <c r="F66" s="123" t="s">
        <v>151</v>
      </c>
      <c r="G66" s="242">
        <v>1.78</v>
      </c>
      <c r="H66" s="113">
        <v>25</v>
      </c>
      <c r="I66" s="243"/>
      <c r="J66" s="142">
        <v>1718352</v>
      </c>
      <c r="K66" s="244"/>
      <c r="L66" s="368">
        <v>44060</v>
      </c>
      <c r="M66" s="369"/>
      <c r="N66" s="244"/>
      <c r="O66" s="368">
        <v>44095</v>
      </c>
      <c r="P66" s="369"/>
      <c r="Q66" s="210"/>
      <c r="R66" s="140"/>
      <c r="S66" s="245">
        <f t="shared" ref="S66" si="115">IF($D$18="YES", (R66), (0))</f>
        <v>0</v>
      </c>
      <c r="T66" s="210"/>
      <c r="U66" s="140"/>
      <c r="V66" s="245">
        <f t="shared" ref="V66" si="116">IF($D$18="YES", (U66), (0))</f>
        <v>0</v>
      </c>
      <c r="W66" s="210"/>
      <c r="X66" s="140"/>
      <c r="Y66" s="245">
        <f t="shared" ref="Y66" si="117">IF($D$18="YES", (X66), (0))</f>
        <v>0</v>
      </c>
      <c r="Z66" s="210"/>
      <c r="AA66" s="210"/>
      <c r="AB66" s="240"/>
      <c r="AC66" s="246"/>
      <c r="AD66" s="210"/>
      <c r="AE66" s="161">
        <f t="shared" ref="AE66" si="118">SUM(R66,S66,U66,V66,X66,Y66)</f>
        <v>0</v>
      </c>
      <c r="AF66" s="99"/>
      <c r="AG66" s="154"/>
      <c r="AH66" s="154">
        <f t="shared" ref="AH66" si="119">R66*H66</f>
        <v>0</v>
      </c>
      <c r="AI66" s="154"/>
      <c r="AJ66" s="154">
        <f t="shared" ref="AJ66" si="120">U66*H66</f>
        <v>0</v>
      </c>
      <c r="AK66" s="154"/>
      <c r="AL66" s="154">
        <f t="shared" ref="AL66" si="121">X66*H66</f>
        <v>0</v>
      </c>
      <c r="AM66" s="154"/>
      <c r="AN66" s="154">
        <f t="shared" ref="AN66" si="122">SUM(AH66,AJ66,AL66)</f>
        <v>0</v>
      </c>
      <c r="AO66" s="155"/>
      <c r="AP66" s="154"/>
      <c r="AQ66" s="226">
        <f t="shared" ref="AQ66" si="123">(R66*H66)*G66</f>
        <v>0</v>
      </c>
      <c r="AR66" s="154"/>
      <c r="AS66" s="226">
        <f t="shared" ref="AS66" si="124">(U66*H66)*G66</f>
        <v>0</v>
      </c>
      <c r="AT66" s="154"/>
      <c r="AU66" s="226">
        <f t="shared" ref="AU66" si="125">(X66*H66)*G66</f>
        <v>0</v>
      </c>
      <c r="AV66" s="154"/>
      <c r="AW66" s="226">
        <f t="shared" ref="AW66" si="126">SUM(AP66:AV66)</f>
        <v>0</v>
      </c>
      <c r="AX66" s="155"/>
      <c r="AY66" s="148"/>
      <c r="AZ66" s="232"/>
      <c r="BA66" s="232"/>
      <c r="BB66" s="232"/>
      <c r="BC66" s="232"/>
      <c r="BD66" s="232"/>
      <c r="BE66" s="232"/>
      <c r="BF66" s="232">
        <f t="shared" si="95"/>
        <v>0</v>
      </c>
      <c r="BG66" s="232">
        <f t="shared" si="96"/>
        <v>0</v>
      </c>
      <c r="BH66" s="232">
        <f t="shared" si="97"/>
        <v>0</v>
      </c>
      <c r="BI66" s="232">
        <f t="shared" si="98"/>
        <v>0</v>
      </c>
      <c r="BJ66" s="232">
        <f t="shared" si="99"/>
        <v>0</v>
      </c>
      <c r="BK66" s="232">
        <f t="shared" si="100"/>
        <v>0</v>
      </c>
      <c r="BL66" s="233">
        <f t="shared" ref="BL66" si="127">SUM(BF66:BK66)</f>
        <v>0</v>
      </c>
      <c r="BM66" s="150"/>
    </row>
    <row r="67" spans="1:65" ht="11.25" customHeight="1">
      <c r="A67" s="132" t="s">
        <v>153</v>
      </c>
      <c r="B67" s="133"/>
      <c r="C67" s="112"/>
      <c r="D67" s="107">
        <v>8</v>
      </c>
      <c r="E67" s="123" t="s">
        <v>149</v>
      </c>
      <c r="F67" s="123" t="s">
        <v>152</v>
      </c>
      <c r="G67" s="242">
        <v>2.2799999999999998</v>
      </c>
      <c r="H67" s="113">
        <v>25</v>
      </c>
      <c r="I67" s="243"/>
      <c r="J67" s="142">
        <v>1718356</v>
      </c>
      <c r="K67" s="244"/>
      <c r="L67" s="368">
        <v>44060</v>
      </c>
      <c r="M67" s="369"/>
      <c r="N67" s="244"/>
      <c r="O67" s="368">
        <v>44095</v>
      </c>
      <c r="P67" s="369"/>
      <c r="Q67" s="210"/>
      <c r="R67" s="140"/>
      <c r="S67" s="245">
        <f t="shared" si="88"/>
        <v>0</v>
      </c>
      <c r="T67" s="210"/>
      <c r="U67" s="140"/>
      <c r="V67" s="245">
        <f t="shared" si="89"/>
        <v>0</v>
      </c>
      <c r="W67" s="210"/>
      <c r="X67" s="140"/>
      <c r="Y67" s="245">
        <f t="shared" si="90"/>
        <v>0</v>
      </c>
      <c r="Z67" s="210"/>
      <c r="AA67" s="210"/>
      <c r="AB67" s="240"/>
      <c r="AC67" s="246"/>
      <c r="AD67" s="210"/>
      <c r="AE67" s="161">
        <f t="shared" si="24"/>
        <v>0</v>
      </c>
      <c r="AF67" s="99"/>
      <c r="AG67" s="154"/>
      <c r="AH67" s="154">
        <f t="shared" si="18"/>
        <v>0</v>
      </c>
      <c r="AI67" s="154"/>
      <c r="AJ67" s="154">
        <f t="shared" si="19"/>
        <v>0</v>
      </c>
      <c r="AK67" s="154"/>
      <c r="AL67" s="154">
        <f t="shared" si="20"/>
        <v>0</v>
      </c>
      <c r="AM67" s="154"/>
      <c r="AN67" s="154">
        <f t="shared" si="73"/>
        <v>0</v>
      </c>
      <c r="AO67" s="155"/>
      <c r="AP67" s="154"/>
      <c r="AQ67" s="226">
        <f t="shared" si="91"/>
        <v>0</v>
      </c>
      <c r="AR67" s="154"/>
      <c r="AS67" s="226">
        <f t="shared" si="92"/>
        <v>0</v>
      </c>
      <c r="AT67" s="154"/>
      <c r="AU67" s="226">
        <f t="shared" si="93"/>
        <v>0</v>
      </c>
      <c r="AV67" s="154"/>
      <c r="AW67" s="226">
        <f t="shared" si="94"/>
        <v>0</v>
      </c>
      <c r="AX67" s="155"/>
      <c r="AY67" s="148"/>
      <c r="AZ67" s="232"/>
      <c r="BA67" s="232"/>
      <c r="BB67" s="232"/>
      <c r="BC67" s="232"/>
      <c r="BD67" s="232"/>
      <c r="BE67" s="232"/>
      <c r="BF67" s="232">
        <f t="shared" si="95"/>
        <v>0</v>
      </c>
      <c r="BG67" s="232">
        <f t="shared" si="96"/>
        <v>0</v>
      </c>
      <c r="BH67" s="232">
        <f t="shared" si="97"/>
        <v>0</v>
      </c>
      <c r="BI67" s="232">
        <f t="shared" si="98"/>
        <v>0</v>
      </c>
      <c r="BJ67" s="232">
        <f t="shared" si="99"/>
        <v>0</v>
      </c>
      <c r="BK67" s="232">
        <f t="shared" si="100"/>
        <v>0</v>
      </c>
      <c r="BL67" s="233">
        <f t="shared" si="101"/>
        <v>0</v>
      </c>
      <c r="BM67" s="150"/>
    </row>
    <row r="68" spans="1:65" ht="11.25" customHeight="1">
      <c r="A68" s="132" t="s">
        <v>154</v>
      </c>
      <c r="B68" s="133" t="s">
        <v>155</v>
      </c>
      <c r="C68" s="112"/>
      <c r="D68" s="107">
        <v>33</v>
      </c>
      <c r="E68" s="123" t="s">
        <v>156</v>
      </c>
      <c r="F68" s="123" t="s">
        <v>150</v>
      </c>
      <c r="G68" s="242">
        <v>2.35</v>
      </c>
      <c r="H68" s="113">
        <v>25</v>
      </c>
      <c r="I68" s="243"/>
      <c r="J68" s="142">
        <v>1718450</v>
      </c>
      <c r="K68" s="244"/>
      <c r="L68" s="368">
        <v>44060</v>
      </c>
      <c r="M68" s="369"/>
      <c r="N68" s="244"/>
      <c r="O68" s="368">
        <v>44095</v>
      </c>
      <c r="P68" s="369"/>
      <c r="Q68" s="210"/>
      <c r="R68" s="140"/>
      <c r="S68" s="245">
        <f t="shared" si="88"/>
        <v>0</v>
      </c>
      <c r="T68" s="210"/>
      <c r="U68" s="140"/>
      <c r="V68" s="245">
        <f t="shared" si="89"/>
        <v>0</v>
      </c>
      <c r="W68" s="210"/>
      <c r="X68" s="140"/>
      <c r="Y68" s="245">
        <f t="shared" si="90"/>
        <v>0</v>
      </c>
      <c r="Z68" s="210"/>
      <c r="AA68" s="210"/>
      <c r="AB68" s="240"/>
      <c r="AC68" s="246"/>
      <c r="AD68" s="210"/>
      <c r="AE68" s="161">
        <f t="shared" si="24"/>
        <v>0</v>
      </c>
      <c r="AF68" s="99"/>
      <c r="AG68" s="154"/>
      <c r="AH68" s="154">
        <f t="shared" si="18"/>
        <v>0</v>
      </c>
      <c r="AI68" s="154"/>
      <c r="AJ68" s="154">
        <f t="shared" si="19"/>
        <v>0</v>
      </c>
      <c r="AK68" s="154"/>
      <c r="AL68" s="154">
        <f t="shared" si="20"/>
        <v>0</v>
      </c>
      <c r="AM68" s="154"/>
      <c r="AN68" s="154">
        <f t="shared" si="73"/>
        <v>0</v>
      </c>
      <c r="AO68" s="155"/>
      <c r="AP68" s="154"/>
      <c r="AQ68" s="226">
        <f t="shared" si="91"/>
        <v>0</v>
      </c>
      <c r="AR68" s="154"/>
      <c r="AS68" s="226">
        <f t="shared" si="92"/>
        <v>0</v>
      </c>
      <c r="AT68" s="154"/>
      <c r="AU68" s="226">
        <f t="shared" si="93"/>
        <v>0</v>
      </c>
      <c r="AV68" s="154"/>
      <c r="AW68" s="226">
        <f t="shared" si="94"/>
        <v>0</v>
      </c>
      <c r="AX68" s="155"/>
      <c r="AY68" s="148"/>
      <c r="AZ68" s="232"/>
      <c r="BA68" s="232"/>
      <c r="BB68" s="232"/>
      <c r="BC68" s="232"/>
      <c r="BD68" s="232"/>
      <c r="BE68" s="232"/>
      <c r="BF68" s="232">
        <f t="shared" si="95"/>
        <v>0</v>
      </c>
      <c r="BG68" s="232">
        <f t="shared" si="96"/>
        <v>0</v>
      </c>
      <c r="BH68" s="232">
        <f t="shared" si="97"/>
        <v>0</v>
      </c>
      <c r="BI68" s="232">
        <f t="shared" si="98"/>
        <v>0</v>
      </c>
      <c r="BJ68" s="232">
        <f t="shared" si="99"/>
        <v>0</v>
      </c>
      <c r="BK68" s="232">
        <f t="shared" si="100"/>
        <v>0</v>
      </c>
      <c r="BL68" s="233">
        <f t="shared" si="101"/>
        <v>0</v>
      </c>
      <c r="BM68" s="150"/>
    </row>
    <row r="69" spans="1:65" ht="11.25" customHeight="1">
      <c r="A69" s="132" t="s">
        <v>154</v>
      </c>
      <c r="B69" s="133" t="s">
        <v>155</v>
      </c>
      <c r="C69" s="112"/>
      <c r="D69" s="107" t="s">
        <v>98</v>
      </c>
      <c r="E69" s="123" t="s">
        <v>156</v>
      </c>
      <c r="F69" s="123" t="s">
        <v>151</v>
      </c>
      <c r="G69" s="242">
        <v>2.95</v>
      </c>
      <c r="H69" s="113">
        <v>25</v>
      </c>
      <c r="I69" s="243"/>
      <c r="J69" s="142">
        <v>1718457</v>
      </c>
      <c r="K69" s="244"/>
      <c r="L69" s="368">
        <v>44060</v>
      </c>
      <c r="M69" s="369"/>
      <c r="N69" s="244"/>
      <c r="O69" s="368">
        <v>44095</v>
      </c>
      <c r="P69" s="369"/>
      <c r="Q69" s="210"/>
      <c r="R69" s="140"/>
      <c r="S69" s="245">
        <f t="shared" si="88"/>
        <v>0</v>
      </c>
      <c r="T69" s="210"/>
      <c r="U69" s="140"/>
      <c r="V69" s="245">
        <f t="shared" si="89"/>
        <v>0</v>
      </c>
      <c r="W69" s="210"/>
      <c r="X69" s="140"/>
      <c r="Y69" s="245">
        <f t="shared" si="90"/>
        <v>0</v>
      </c>
      <c r="Z69" s="210"/>
      <c r="AA69" s="210"/>
      <c r="AB69" s="240"/>
      <c r="AC69" s="246"/>
      <c r="AD69" s="210"/>
      <c r="AE69" s="161">
        <f t="shared" si="24"/>
        <v>0</v>
      </c>
      <c r="AF69" s="99"/>
      <c r="AG69" s="154"/>
      <c r="AH69" s="154">
        <f t="shared" si="18"/>
        <v>0</v>
      </c>
      <c r="AI69" s="154"/>
      <c r="AJ69" s="154">
        <f t="shared" si="19"/>
        <v>0</v>
      </c>
      <c r="AK69" s="154"/>
      <c r="AL69" s="154">
        <f t="shared" si="20"/>
        <v>0</v>
      </c>
      <c r="AM69" s="154"/>
      <c r="AN69" s="154">
        <f t="shared" si="73"/>
        <v>0</v>
      </c>
      <c r="AO69" s="155"/>
      <c r="AP69" s="154"/>
      <c r="AQ69" s="226">
        <f t="shared" si="91"/>
        <v>0</v>
      </c>
      <c r="AR69" s="154"/>
      <c r="AS69" s="226">
        <f t="shared" si="92"/>
        <v>0</v>
      </c>
      <c r="AT69" s="154"/>
      <c r="AU69" s="226">
        <f t="shared" si="93"/>
        <v>0</v>
      </c>
      <c r="AV69" s="154"/>
      <c r="AW69" s="226">
        <f t="shared" si="94"/>
        <v>0</v>
      </c>
      <c r="AX69" s="155"/>
      <c r="AY69" s="148"/>
      <c r="AZ69" s="232"/>
      <c r="BA69" s="232"/>
      <c r="BB69" s="232"/>
      <c r="BC69" s="232"/>
      <c r="BD69" s="232"/>
      <c r="BE69" s="232"/>
      <c r="BF69" s="232">
        <f t="shared" si="95"/>
        <v>0</v>
      </c>
      <c r="BG69" s="232">
        <f t="shared" si="96"/>
        <v>0</v>
      </c>
      <c r="BH69" s="232">
        <f t="shared" si="97"/>
        <v>0</v>
      </c>
      <c r="BI69" s="232">
        <f t="shared" si="98"/>
        <v>0</v>
      </c>
      <c r="BJ69" s="232">
        <f t="shared" si="99"/>
        <v>0</v>
      </c>
      <c r="BK69" s="232">
        <f t="shared" si="100"/>
        <v>0</v>
      </c>
      <c r="BL69" s="233">
        <f t="shared" si="101"/>
        <v>0</v>
      </c>
      <c r="BM69" s="150"/>
    </row>
    <row r="70" spans="1:65" ht="15" customHeight="1">
      <c r="A70" s="122" t="s">
        <v>157</v>
      </c>
      <c r="B70" s="255"/>
      <c r="C70" s="256"/>
      <c r="D70" s="116"/>
      <c r="E70" s="124"/>
      <c r="F70" s="170"/>
      <c r="G70" s="184"/>
      <c r="H70" s="235"/>
      <c r="I70" s="236"/>
      <c r="J70" s="249"/>
      <c r="K70" s="161"/>
      <c r="L70" s="250"/>
      <c r="M70" s="250"/>
      <c r="N70" s="161"/>
      <c r="O70" s="161"/>
      <c r="P70" s="257"/>
      <c r="Q70" s="210"/>
      <c r="R70" s="161"/>
      <c r="S70" s="257"/>
      <c r="T70" s="210"/>
      <c r="U70" s="161"/>
      <c r="V70" s="257"/>
      <c r="W70" s="210"/>
      <c r="X70" s="161"/>
      <c r="Y70" s="257"/>
      <c r="Z70" s="210"/>
      <c r="AA70" s="210"/>
      <c r="AB70" s="240"/>
      <c r="AC70" s="241"/>
      <c r="AD70" s="210"/>
      <c r="AE70" s="161">
        <f>SUM(AE71:AE81)</f>
        <v>0</v>
      </c>
      <c r="AF70" s="99"/>
      <c r="AG70" s="154"/>
      <c r="AH70" s="154">
        <f t="shared" si="18"/>
        <v>0</v>
      </c>
      <c r="AI70" s="154"/>
      <c r="AJ70" s="154">
        <f t="shared" si="19"/>
        <v>0</v>
      </c>
      <c r="AK70" s="154"/>
      <c r="AL70" s="154">
        <f t="shared" si="20"/>
        <v>0</v>
      </c>
      <c r="AM70" s="154"/>
      <c r="AN70" s="154">
        <f t="shared" ref="AN70:AN88" si="128">SUM(AH70,AJ70,AL70)</f>
        <v>0</v>
      </c>
      <c r="AO70" s="155"/>
      <c r="AP70" s="154"/>
      <c r="AQ70" s="226"/>
      <c r="AR70" s="154"/>
      <c r="AS70" s="226"/>
      <c r="AT70" s="154"/>
      <c r="AU70" s="226"/>
      <c r="AV70" s="154"/>
      <c r="AW70" s="226"/>
      <c r="AX70" s="155"/>
      <c r="AY70" s="148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3"/>
      <c r="BM70" s="150"/>
    </row>
    <row r="71" spans="1:65" ht="11.25" customHeight="1">
      <c r="A71" s="295" t="s">
        <v>158</v>
      </c>
      <c r="B71" s="296" t="s">
        <v>159</v>
      </c>
      <c r="C71" s="111"/>
      <c r="D71" s="107">
        <v>1</v>
      </c>
      <c r="E71" s="123" t="s">
        <v>106</v>
      </c>
      <c r="F71" s="123" t="s">
        <v>86</v>
      </c>
      <c r="G71" s="242">
        <v>2.15</v>
      </c>
      <c r="H71" s="113">
        <v>72</v>
      </c>
      <c r="I71" s="243"/>
      <c r="J71" s="119">
        <v>1719017</v>
      </c>
      <c r="K71" s="244"/>
      <c r="L71" s="368">
        <v>43983</v>
      </c>
      <c r="M71" s="369"/>
      <c r="N71" s="244"/>
      <c r="O71" s="368">
        <v>44032</v>
      </c>
      <c r="P71" s="369"/>
      <c r="Q71" s="210"/>
      <c r="R71" s="140"/>
      <c r="S71" s="245">
        <f t="shared" ref="S71:S80" si="129">IF($D$18="YES", (R71), (0))</f>
        <v>0</v>
      </c>
      <c r="T71" s="210"/>
      <c r="U71" s="140"/>
      <c r="V71" s="245">
        <f t="shared" ref="V71:V80" si="130">IF($D$18="YES", (U71), (0))</f>
        <v>0</v>
      </c>
      <c r="W71" s="210"/>
      <c r="X71" s="140"/>
      <c r="Y71" s="245">
        <f t="shared" ref="Y71:Y80" si="131">IF($D$18="YES", (X71), (0))</f>
        <v>0</v>
      </c>
      <c r="Z71" s="210"/>
      <c r="AA71" s="210"/>
      <c r="AB71" s="240"/>
      <c r="AC71" s="246"/>
      <c r="AD71" s="210"/>
      <c r="AE71" s="161">
        <f t="shared" si="24"/>
        <v>0</v>
      </c>
      <c r="AF71" s="99"/>
      <c r="AG71" s="154"/>
      <c r="AH71" s="154">
        <f t="shared" si="18"/>
        <v>0</v>
      </c>
      <c r="AI71" s="154"/>
      <c r="AJ71" s="154">
        <f t="shared" si="19"/>
        <v>0</v>
      </c>
      <c r="AK71" s="154"/>
      <c r="AL71" s="154">
        <f t="shared" si="20"/>
        <v>0</v>
      </c>
      <c r="AM71" s="154"/>
      <c r="AN71" s="154">
        <f t="shared" si="128"/>
        <v>0</v>
      </c>
      <c r="AO71" s="155"/>
      <c r="AP71" s="154"/>
      <c r="AQ71" s="226">
        <f t="shared" ref="AQ71:AQ80" si="132">(R71*H71)*G71</f>
        <v>0</v>
      </c>
      <c r="AR71" s="154"/>
      <c r="AS71" s="226">
        <f t="shared" ref="AS71:AS80" si="133">(U71*H71)*G71</f>
        <v>0</v>
      </c>
      <c r="AT71" s="154"/>
      <c r="AU71" s="226">
        <f t="shared" ref="AU71:AU80" si="134">(X71*H71)*G71</f>
        <v>0</v>
      </c>
      <c r="AV71" s="154"/>
      <c r="AW71" s="226">
        <f t="shared" ref="AW71:AW80" si="135">SUM(AP71:AV71)</f>
        <v>0</v>
      </c>
      <c r="AX71" s="155"/>
      <c r="AY71" s="148"/>
      <c r="AZ71" s="232"/>
      <c r="BA71" s="232"/>
      <c r="BB71" s="232"/>
      <c r="BC71" s="232"/>
      <c r="BD71" s="232"/>
      <c r="BE71" s="232"/>
      <c r="BF71" s="232">
        <f t="shared" ref="BF71:BF81" si="136">IF($O$18&lt;BF$24,0,IF($O$18&gt;BF$25,0,$AZ71))</f>
        <v>0</v>
      </c>
      <c r="BG71" s="232">
        <f t="shared" ref="BG71:BG81" si="137">IF($O$18&lt;BG$24,0,IF($O$18&gt;BG$25,0,$BA71))</f>
        <v>0</v>
      </c>
      <c r="BH71" s="232">
        <f t="shared" ref="BH71:BH81" si="138">IF($O$18&lt;BH$24,0,IF($O$18&gt;BH$25,0,$BB71))</f>
        <v>0</v>
      </c>
      <c r="BI71" s="232">
        <f t="shared" ref="BI71:BI81" si="139">IF($O$18&lt;BI$24,0,IF($O$18&gt;BI$25,0,$BC71))</f>
        <v>0</v>
      </c>
      <c r="BJ71" s="232">
        <f t="shared" ref="BJ71:BJ81" si="140">IF($O$18&lt;BJ$24,0,IF($O$18&gt;BJ$25,0,$BD71))</f>
        <v>0</v>
      </c>
      <c r="BK71" s="232">
        <f t="shared" ref="BK71:BK81" si="141">IF($O$18&lt;BK$24,0,IF($O$18&gt;BK$25,0,$BE71))</f>
        <v>0</v>
      </c>
      <c r="BL71" s="233">
        <f t="shared" ref="BL71:BL78" si="142">SUM(BF71:BK71)</f>
        <v>0</v>
      </c>
      <c r="BM71" s="150"/>
    </row>
    <row r="72" spans="1:65" ht="11.25" customHeight="1">
      <c r="A72" s="295" t="s">
        <v>160</v>
      </c>
      <c r="B72" s="296" t="s">
        <v>161</v>
      </c>
      <c r="C72" s="111"/>
      <c r="D72" s="107" t="s">
        <v>98</v>
      </c>
      <c r="E72" s="123" t="s">
        <v>106</v>
      </c>
      <c r="F72" s="123" t="s">
        <v>86</v>
      </c>
      <c r="G72" s="242">
        <v>2.15</v>
      </c>
      <c r="H72" s="113">
        <v>72</v>
      </c>
      <c r="I72" s="243"/>
      <c r="J72" s="119">
        <v>1719147</v>
      </c>
      <c r="K72" s="244"/>
      <c r="L72" s="368">
        <v>43983</v>
      </c>
      <c r="M72" s="369"/>
      <c r="N72" s="244"/>
      <c r="O72" s="368">
        <v>44032</v>
      </c>
      <c r="P72" s="369"/>
      <c r="Q72" s="210"/>
      <c r="R72" s="140"/>
      <c r="S72" s="245">
        <f t="shared" si="129"/>
        <v>0</v>
      </c>
      <c r="T72" s="210"/>
      <c r="U72" s="140"/>
      <c r="V72" s="245">
        <f t="shared" si="130"/>
        <v>0</v>
      </c>
      <c r="W72" s="210"/>
      <c r="X72" s="140"/>
      <c r="Y72" s="245">
        <f t="shared" si="131"/>
        <v>0</v>
      </c>
      <c r="Z72" s="210"/>
      <c r="AA72" s="210"/>
      <c r="AB72" s="240"/>
      <c r="AC72" s="246"/>
      <c r="AD72" s="210"/>
      <c r="AE72" s="161">
        <f t="shared" si="24"/>
        <v>0</v>
      </c>
      <c r="AF72" s="99"/>
      <c r="AG72" s="154"/>
      <c r="AH72" s="154">
        <f t="shared" si="18"/>
        <v>0</v>
      </c>
      <c r="AI72" s="154"/>
      <c r="AJ72" s="154">
        <f t="shared" si="19"/>
        <v>0</v>
      </c>
      <c r="AK72" s="154"/>
      <c r="AL72" s="154">
        <f t="shared" si="20"/>
        <v>0</v>
      </c>
      <c r="AM72" s="154"/>
      <c r="AN72" s="154">
        <f t="shared" si="128"/>
        <v>0</v>
      </c>
      <c r="AO72" s="155"/>
      <c r="AP72" s="154"/>
      <c r="AQ72" s="226">
        <f t="shared" si="132"/>
        <v>0</v>
      </c>
      <c r="AR72" s="154"/>
      <c r="AS72" s="226">
        <f t="shared" si="133"/>
        <v>0</v>
      </c>
      <c r="AT72" s="154"/>
      <c r="AU72" s="226">
        <f t="shared" si="134"/>
        <v>0</v>
      </c>
      <c r="AV72" s="154"/>
      <c r="AW72" s="226">
        <f t="shared" si="135"/>
        <v>0</v>
      </c>
      <c r="AX72" s="155"/>
      <c r="AY72" s="148"/>
      <c r="AZ72" s="232"/>
      <c r="BA72" s="232"/>
      <c r="BB72" s="232"/>
      <c r="BC72" s="232"/>
      <c r="BD72" s="232"/>
      <c r="BE72" s="232"/>
      <c r="BF72" s="232">
        <f t="shared" si="136"/>
        <v>0</v>
      </c>
      <c r="BG72" s="232">
        <f t="shared" si="137"/>
        <v>0</v>
      </c>
      <c r="BH72" s="232">
        <f t="shared" si="138"/>
        <v>0</v>
      </c>
      <c r="BI72" s="232">
        <f t="shared" si="139"/>
        <v>0</v>
      </c>
      <c r="BJ72" s="232">
        <f t="shared" si="140"/>
        <v>0</v>
      </c>
      <c r="BK72" s="232">
        <f t="shared" si="141"/>
        <v>0</v>
      </c>
      <c r="BL72" s="233">
        <f t="shared" si="142"/>
        <v>0</v>
      </c>
      <c r="BM72" s="150"/>
    </row>
    <row r="73" spans="1:65" ht="11.25" customHeight="1">
      <c r="A73" s="295" t="s">
        <v>162</v>
      </c>
      <c r="B73" s="296"/>
      <c r="C73" s="111"/>
      <c r="D73" s="107" t="s">
        <v>98</v>
      </c>
      <c r="E73" s="123" t="s">
        <v>163</v>
      </c>
      <c r="F73" s="123" t="s">
        <v>86</v>
      </c>
      <c r="G73" s="242">
        <v>0.68</v>
      </c>
      <c r="H73" s="113">
        <v>72</v>
      </c>
      <c r="I73" s="243"/>
      <c r="J73" s="119">
        <v>1718837</v>
      </c>
      <c r="K73" s="244"/>
      <c r="L73" s="368">
        <v>43983</v>
      </c>
      <c r="M73" s="369"/>
      <c r="N73" s="244"/>
      <c r="O73" s="368">
        <v>44032</v>
      </c>
      <c r="P73" s="369"/>
      <c r="Q73" s="210"/>
      <c r="R73" s="140"/>
      <c r="S73" s="245">
        <f t="shared" si="129"/>
        <v>0</v>
      </c>
      <c r="T73" s="210"/>
      <c r="U73" s="140"/>
      <c r="V73" s="245">
        <f t="shared" si="130"/>
        <v>0</v>
      </c>
      <c r="W73" s="210"/>
      <c r="X73" s="140"/>
      <c r="Y73" s="245">
        <f t="shared" si="131"/>
        <v>0</v>
      </c>
      <c r="Z73" s="210"/>
      <c r="AA73" s="210"/>
      <c r="AB73" s="240"/>
      <c r="AC73" s="246"/>
      <c r="AD73" s="210"/>
      <c r="AE73" s="161">
        <f t="shared" si="24"/>
        <v>0</v>
      </c>
      <c r="AF73" s="99"/>
      <c r="AG73" s="154"/>
      <c r="AH73" s="154">
        <f t="shared" si="18"/>
        <v>0</v>
      </c>
      <c r="AI73" s="154"/>
      <c r="AJ73" s="154">
        <f t="shared" si="19"/>
        <v>0</v>
      </c>
      <c r="AK73" s="154"/>
      <c r="AL73" s="154">
        <f t="shared" si="20"/>
        <v>0</v>
      </c>
      <c r="AM73" s="154"/>
      <c r="AN73" s="154">
        <f t="shared" si="128"/>
        <v>0</v>
      </c>
      <c r="AO73" s="155"/>
      <c r="AP73" s="154"/>
      <c r="AQ73" s="226">
        <f t="shared" si="132"/>
        <v>0</v>
      </c>
      <c r="AR73" s="154"/>
      <c r="AS73" s="226">
        <f t="shared" si="133"/>
        <v>0</v>
      </c>
      <c r="AT73" s="154"/>
      <c r="AU73" s="226">
        <f t="shared" si="134"/>
        <v>0</v>
      </c>
      <c r="AV73" s="154"/>
      <c r="AW73" s="226">
        <f t="shared" si="135"/>
        <v>0</v>
      </c>
      <c r="AX73" s="155"/>
      <c r="AY73" s="148"/>
      <c r="AZ73" s="232"/>
      <c r="BA73" s="232"/>
      <c r="BB73" s="232"/>
      <c r="BC73" s="232"/>
      <c r="BD73" s="232"/>
      <c r="BE73" s="232"/>
      <c r="BF73" s="232">
        <f t="shared" si="136"/>
        <v>0</v>
      </c>
      <c r="BG73" s="232">
        <f t="shared" si="137"/>
        <v>0</v>
      </c>
      <c r="BH73" s="232">
        <f t="shared" si="138"/>
        <v>0</v>
      </c>
      <c r="BI73" s="232">
        <f t="shared" si="139"/>
        <v>0</v>
      </c>
      <c r="BJ73" s="232">
        <f t="shared" si="140"/>
        <v>0</v>
      </c>
      <c r="BK73" s="232">
        <f t="shared" si="141"/>
        <v>0</v>
      </c>
      <c r="BL73" s="233">
        <f t="shared" si="142"/>
        <v>0</v>
      </c>
      <c r="BM73" s="150"/>
    </row>
    <row r="74" spans="1:65" ht="11.25" customHeight="1">
      <c r="A74" s="295" t="s">
        <v>164</v>
      </c>
      <c r="B74" s="296" t="s">
        <v>161</v>
      </c>
      <c r="C74" s="112"/>
      <c r="D74" s="107" t="s">
        <v>98</v>
      </c>
      <c r="E74" s="123" t="s">
        <v>126</v>
      </c>
      <c r="F74" s="123" t="s">
        <v>86</v>
      </c>
      <c r="G74" s="242">
        <v>2.15</v>
      </c>
      <c r="H74" s="113">
        <v>72</v>
      </c>
      <c r="I74" s="243"/>
      <c r="J74" s="119">
        <v>1718847</v>
      </c>
      <c r="K74" s="244"/>
      <c r="L74" s="368">
        <v>43983</v>
      </c>
      <c r="M74" s="369"/>
      <c r="N74" s="244"/>
      <c r="O74" s="368">
        <v>44032</v>
      </c>
      <c r="P74" s="369"/>
      <c r="Q74" s="210"/>
      <c r="R74" s="140"/>
      <c r="S74" s="245">
        <f t="shared" si="129"/>
        <v>0</v>
      </c>
      <c r="T74" s="210"/>
      <c r="U74" s="140"/>
      <c r="V74" s="245">
        <f t="shared" si="130"/>
        <v>0</v>
      </c>
      <c r="W74" s="210"/>
      <c r="X74" s="140"/>
      <c r="Y74" s="245">
        <f t="shared" si="131"/>
        <v>0</v>
      </c>
      <c r="Z74" s="210"/>
      <c r="AA74" s="210"/>
      <c r="AB74" s="240"/>
      <c r="AC74" s="246"/>
      <c r="AD74" s="210"/>
      <c r="AE74" s="161">
        <f t="shared" si="24"/>
        <v>0</v>
      </c>
      <c r="AF74" s="99"/>
      <c r="AG74" s="154"/>
      <c r="AH74" s="154">
        <f t="shared" si="18"/>
        <v>0</v>
      </c>
      <c r="AI74" s="154"/>
      <c r="AJ74" s="154">
        <f t="shared" si="19"/>
        <v>0</v>
      </c>
      <c r="AK74" s="154"/>
      <c r="AL74" s="154">
        <f t="shared" si="20"/>
        <v>0</v>
      </c>
      <c r="AM74" s="154"/>
      <c r="AN74" s="154">
        <f>SUM(AH74,AJ74,AL74)</f>
        <v>0</v>
      </c>
      <c r="AO74" s="155"/>
      <c r="AP74" s="154"/>
      <c r="AQ74" s="226">
        <f t="shared" si="132"/>
        <v>0</v>
      </c>
      <c r="AR74" s="154"/>
      <c r="AS74" s="226">
        <f t="shared" si="133"/>
        <v>0</v>
      </c>
      <c r="AT74" s="154"/>
      <c r="AU74" s="226">
        <f t="shared" si="134"/>
        <v>0</v>
      </c>
      <c r="AV74" s="154"/>
      <c r="AW74" s="226">
        <f>SUM(AP74:AV74)</f>
        <v>0</v>
      </c>
      <c r="AX74" s="155"/>
      <c r="AY74" s="148"/>
      <c r="AZ74" s="232"/>
      <c r="BA74" s="232"/>
      <c r="BB74" s="232"/>
      <c r="BC74" s="232"/>
      <c r="BD74" s="232"/>
      <c r="BE74" s="232"/>
      <c r="BF74" s="232">
        <f t="shared" si="136"/>
        <v>0</v>
      </c>
      <c r="BG74" s="232">
        <f t="shared" si="137"/>
        <v>0</v>
      </c>
      <c r="BH74" s="232">
        <f t="shared" si="138"/>
        <v>0</v>
      </c>
      <c r="BI74" s="232">
        <f t="shared" si="139"/>
        <v>0</v>
      </c>
      <c r="BJ74" s="232">
        <f t="shared" si="140"/>
        <v>0</v>
      </c>
      <c r="BK74" s="232">
        <f t="shared" si="141"/>
        <v>0</v>
      </c>
      <c r="BL74" s="233">
        <f>SUM(BF74:BK74)</f>
        <v>0</v>
      </c>
      <c r="BM74" s="150"/>
    </row>
    <row r="75" spans="1:65" ht="11.25" customHeight="1">
      <c r="A75" s="295" t="s">
        <v>165</v>
      </c>
      <c r="B75" s="296"/>
      <c r="C75" s="112"/>
      <c r="D75" s="107" t="s">
        <v>98</v>
      </c>
      <c r="E75" s="123" t="s">
        <v>166</v>
      </c>
      <c r="F75" s="123" t="s">
        <v>86</v>
      </c>
      <c r="G75" s="242">
        <v>0.68</v>
      </c>
      <c r="H75" s="113">
        <v>72</v>
      </c>
      <c r="I75" s="243"/>
      <c r="J75" s="119">
        <v>1719067</v>
      </c>
      <c r="K75" s="244"/>
      <c r="L75" s="368">
        <v>43983</v>
      </c>
      <c r="M75" s="369"/>
      <c r="N75" s="244"/>
      <c r="O75" s="368">
        <v>44032</v>
      </c>
      <c r="P75" s="369"/>
      <c r="Q75" s="210"/>
      <c r="R75" s="140"/>
      <c r="S75" s="245">
        <f t="shared" si="129"/>
        <v>0</v>
      </c>
      <c r="T75" s="210"/>
      <c r="U75" s="140"/>
      <c r="V75" s="245">
        <f t="shared" si="130"/>
        <v>0</v>
      </c>
      <c r="W75" s="210"/>
      <c r="X75" s="140"/>
      <c r="Y75" s="245">
        <f t="shared" si="131"/>
        <v>0</v>
      </c>
      <c r="Z75" s="210"/>
      <c r="AA75" s="210"/>
      <c r="AB75" s="240"/>
      <c r="AC75" s="246"/>
      <c r="AD75" s="210"/>
      <c r="AE75" s="161">
        <f t="shared" si="24"/>
        <v>0</v>
      </c>
      <c r="AF75" s="99"/>
      <c r="AG75" s="154"/>
      <c r="AH75" s="154">
        <f t="shared" si="18"/>
        <v>0</v>
      </c>
      <c r="AI75" s="154"/>
      <c r="AJ75" s="154">
        <f t="shared" si="19"/>
        <v>0</v>
      </c>
      <c r="AK75" s="154"/>
      <c r="AL75" s="154">
        <f t="shared" si="20"/>
        <v>0</v>
      </c>
      <c r="AM75" s="154"/>
      <c r="AN75" s="154">
        <f t="shared" si="128"/>
        <v>0</v>
      </c>
      <c r="AO75" s="155"/>
      <c r="AP75" s="154"/>
      <c r="AQ75" s="226">
        <f t="shared" si="132"/>
        <v>0</v>
      </c>
      <c r="AR75" s="154"/>
      <c r="AS75" s="226">
        <f t="shared" si="133"/>
        <v>0</v>
      </c>
      <c r="AT75" s="154"/>
      <c r="AU75" s="226">
        <f t="shared" si="134"/>
        <v>0</v>
      </c>
      <c r="AV75" s="154"/>
      <c r="AW75" s="226">
        <f t="shared" si="135"/>
        <v>0</v>
      </c>
      <c r="AX75" s="155"/>
      <c r="AY75" s="148"/>
      <c r="AZ75" s="232"/>
      <c r="BA75" s="232"/>
      <c r="BB75" s="232"/>
      <c r="BC75" s="232"/>
      <c r="BD75" s="232"/>
      <c r="BE75" s="232"/>
      <c r="BF75" s="232">
        <f t="shared" si="136"/>
        <v>0</v>
      </c>
      <c r="BG75" s="232">
        <f t="shared" si="137"/>
        <v>0</v>
      </c>
      <c r="BH75" s="232">
        <f t="shared" si="138"/>
        <v>0</v>
      </c>
      <c r="BI75" s="232">
        <f t="shared" si="139"/>
        <v>0</v>
      </c>
      <c r="BJ75" s="232">
        <f t="shared" si="140"/>
        <v>0</v>
      </c>
      <c r="BK75" s="232">
        <f t="shared" si="141"/>
        <v>0</v>
      </c>
      <c r="BL75" s="233">
        <f t="shared" si="142"/>
        <v>0</v>
      </c>
      <c r="BM75" s="150"/>
    </row>
    <row r="76" spans="1:65" ht="11.25" customHeight="1">
      <c r="A76" s="295" t="s">
        <v>167</v>
      </c>
      <c r="B76" s="296"/>
      <c r="C76" s="306"/>
      <c r="D76" s="107">
        <v>4</v>
      </c>
      <c r="E76" s="123" t="s">
        <v>156</v>
      </c>
      <c r="F76" s="123" t="s">
        <v>86</v>
      </c>
      <c r="G76" s="242">
        <v>0.72</v>
      </c>
      <c r="H76" s="113">
        <v>72</v>
      </c>
      <c r="I76" s="243"/>
      <c r="J76" s="119">
        <v>1719267</v>
      </c>
      <c r="K76" s="244"/>
      <c r="L76" s="368">
        <v>43983</v>
      </c>
      <c r="M76" s="369"/>
      <c r="N76" s="244"/>
      <c r="O76" s="368">
        <v>44032</v>
      </c>
      <c r="P76" s="369"/>
      <c r="Q76" s="210"/>
      <c r="R76" s="140"/>
      <c r="S76" s="245">
        <f t="shared" ref="S76" si="143">IF($D$18="YES", (R76), (0))</f>
        <v>0</v>
      </c>
      <c r="T76" s="210"/>
      <c r="U76" s="140"/>
      <c r="V76" s="245">
        <f t="shared" ref="V76" si="144">IF($D$18="YES", (U76), (0))</f>
        <v>0</v>
      </c>
      <c r="W76" s="210"/>
      <c r="X76" s="140"/>
      <c r="Y76" s="245">
        <f t="shared" ref="Y76" si="145">IF($D$18="YES", (X76), (0))</f>
        <v>0</v>
      </c>
      <c r="Z76" s="210"/>
      <c r="AA76" s="210"/>
      <c r="AB76" s="240"/>
      <c r="AC76" s="246"/>
      <c r="AD76" s="210"/>
      <c r="AE76" s="161">
        <f t="shared" ref="AE76" si="146">SUM(R76,S76,U76,V76,X76,Y76)</f>
        <v>0</v>
      </c>
      <c r="AF76" s="99"/>
      <c r="AG76" s="154"/>
      <c r="AH76" s="154">
        <f t="shared" ref="AH76" si="147">R76*H76</f>
        <v>0</v>
      </c>
      <c r="AI76" s="154"/>
      <c r="AJ76" s="154">
        <f t="shared" ref="AJ76" si="148">U76*H76</f>
        <v>0</v>
      </c>
      <c r="AK76" s="154"/>
      <c r="AL76" s="154">
        <f t="shared" ref="AL76" si="149">X76*H76</f>
        <v>0</v>
      </c>
      <c r="AM76" s="154"/>
      <c r="AN76" s="154">
        <f t="shared" ref="AN76" si="150">SUM(AH76,AJ76,AL76)</f>
        <v>0</v>
      </c>
      <c r="AO76" s="155"/>
      <c r="AP76" s="154"/>
      <c r="AQ76" s="226">
        <f t="shared" ref="AQ76" si="151">(R76*H76)*G76</f>
        <v>0</v>
      </c>
      <c r="AR76" s="154"/>
      <c r="AS76" s="226">
        <f t="shared" ref="AS76" si="152">(U76*H76)*G76</f>
        <v>0</v>
      </c>
      <c r="AT76" s="154"/>
      <c r="AU76" s="226">
        <f t="shared" ref="AU76" si="153">(X76*H76)*G76</f>
        <v>0</v>
      </c>
      <c r="AV76" s="154"/>
      <c r="AW76" s="226">
        <f t="shared" ref="AW76" si="154">SUM(AP76:AV76)</f>
        <v>0</v>
      </c>
      <c r="AX76" s="155"/>
      <c r="AY76" s="148"/>
      <c r="AZ76" s="232"/>
      <c r="BA76" s="232"/>
      <c r="BB76" s="232"/>
      <c r="BC76" s="232"/>
      <c r="BD76" s="232"/>
      <c r="BE76" s="232"/>
      <c r="BF76" s="232">
        <f t="shared" si="136"/>
        <v>0</v>
      </c>
      <c r="BG76" s="232">
        <f t="shared" si="137"/>
        <v>0</v>
      </c>
      <c r="BH76" s="232">
        <f t="shared" si="138"/>
        <v>0</v>
      </c>
      <c r="BI76" s="232">
        <f t="shared" si="139"/>
        <v>0</v>
      </c>
      <c r="BJ76" s="232">
        <f t="shared" si="140"/>
        <v>0</v>
      </c>
      <c r="BK76" s="232">
        <f t="shared" si="141"/>
        <v>0</v>
      </c>
      <c r="BL76" s="233">
        <f t="shared" ref="BL76" si="155">SUM(BF76:BK76)</f>
        <v>0</v>
      </c>
      <c r="BM76" s="150"/>
    </row>
    <row r="77" spans="1:65" ht="11.25" customHeight="1">
      <c r="A77" s="295" t="s">
        <v>168</v>
      </c>
      <c r="B77" s="296"/>
      <c r="C77" s="111"/>
      <c r="D77" s="107" t="s">
        <v>98</v>
      </c>
      <c r="E77" s="123" t="s">
        <v>85</v>
      </c>
      <c r="F77" s="123" t="s">
        <v>86</v>
      </c>
      <c r="G77" s="242">
        <v>0.6</v>
      </c>
      <c r="H77" s="113">
        <v>72</v>
      </c>
      <c r="I77" s="243"/>
      <c r="J77" s="119">
        <v>1719107</v>
      </c>
      <c r="K77" s="244"/>
      <c r="L77" s="368">
        <v>43983</v>
      </c>
      <c r="M77" s="369"/>
      <c r="N77" s="244"/>
      <c r="O77" s="368">
        <v>44032</v>
      </c>
      <c r="P77" s="369"/>
      <c r="Q77" s="210"/>
      <c r="R77" s="140"/>
      <c r="S77" s="245">
        <f t="shared" si="129"/>
        <v>0</v>
      </c>
      <c r="T77" s="210"/>
      <c r="U77" s="140"/>
      <c r="V77" s="245">
        <f t="shared" si="130"/>
        <v>0</v>
      </c>
      <c r="W77" s="210"/>
      <c r="X77" s="140"/>
      <c r="Y77" s="245">
        <f t="shared" si="131"/>
        <v>0</v>
      </c>
      <c r="Z77" s="210"/>
      <c r="AA77" s="210"/>
      <c r="AB77" s="240"/>
      <c r="AC77" s="246"/>
      <c r="AD77" s="210"/>
      <c r="AE77" s="161">
        <f t="shared" si="24"/>
        <v>0</v>
      </c>
      <c r="AF77" s="99"/>
      <c r="AG77" s="154"/>
      <c r="AH77" s="154">
        <f t="shared" si="18"/>
        <v>0</v>
      </c>
      <c r="AI77" s="154"/>
      <c r="AJ77" s="154">
        <f t="shared" si="19"/>
        <v>0</v>
      </c>
      <c r="AK77" s="154"/>
      <c r="AL77" s="154">
        <f t="shared" si="20"/>
        <v>0</v>
      </c>
      <c r="AM77" s="154"/>
      <c r="AN77" s="154">
        <f t="shared" si="128"/>
        <v>0</v>
      </c>
      <c r="AO77" s="155"/>
      <c r="AP77" s="154"/>
      <c r="AQ77" s="226">
        <f t="shared" si="132"/>
        <v>0</v>
      </c>
      <c r="AR77" s="154"/>
      <c r="AS77" s="226">
        <f t="shared" si="133"/>
        <v>0</v>
      </c>
      <c r="AT77" s="154"/>
      <c r="AU77" s="226">
        <f t="shared" si="134"/>
        <v>0</v>
      </c>
      <c r="AV77" s="154"/>
      <c r="AW77" s="226">
        <f t="shared" si="135"/>
        <v>0</v>
      </c>
      <c r="AX77" s="155"/>
      <c r="AY77" s="148"/>
      <c r="AZ77" s="232"/>
      <c r="BA77" s="232"/>
      <c r="BB77" s="232"/>
      <c r="BC77" s="232"/>
      <c r="BD77" s="232"/>
      <c r="BE77" s="232"/>
      <c r="BF77" s="232">
        <f t="shared" si="136"/>
        <v>0</v>
      </c>
      <c r="BG77" s="232">
        <f t="shared" si="137"/>
        <v>0</v>
      </c>
      <c r="BH77" s="232">
        <f t="shared" si="138"/>
        <v>0</v>
      </c>
      <c r="BI77" s="232">
        <f t="shared" si="139"/>
        <v>0</v>
      </c>
      <c r="BJ77" s="232">
        <f t="shared" si="140"/>
        <v>0</v>
      </c>
      <c r="BK77" s="232">
        <f t="shared" si="141"/>
        <v>0</v>
      </c>
      <c r="BL77" s="233">
        <f t="shared" si="142"/>
        <v>0</v>
      </c>
      <c r="BM77" s="150"/>
    </row>
    <row r="78" spans="1:65" ht="11.25" customHeight="1">
      <c r="A78" s="295" t="s">
        <v>169</v>
      </c>
      <c r="B78" s="296"/>
      <c r="C78" s="111"/>
      <c r="D78" s="107">
        <v>1</v>
      </c>
      <c r="E78" s="123" t="s">
        <v>126</v>
      </c>
      <c r="F78" s="123" t="s">
        <v>86</v>
      </c>
      <c r="G78" s="242">
        <v>0.68</v>
      </c>
      <c r="H78" s="113">
        <v>72</v>
      </c>
      <c r="I78" s="243"/>
      <c r="J78" s="119">
        <v>1719277</v>
      </c>
      <c r="K78" s="244"/>
      <c r="L78" s="368">
        <v>43983</v>
      </c>
      <c r="M78" s="369"/>
      <c r="N78" s="244"/>
      <c r="O78" s="368">
        <v>44032</v>
      </c>
      <c r="P78" s="369"/>
      <c r="Q78" s="210"/>
      <c r="R78" s="140"/>
      <c r="S78" s="245">
        <f t="shared" si="129"/>
        <v>0</v>
      </c>
      <c r="T78" s="210"/>
      <c r="U78" s="140"/>
      <c r="V78" s="245">
        <f t="shared" si="130"/>
        <v>0</v>
      </c>
      <c r="W78" s="210"/>
      <c r="X78" s="140"/>
      <c r="Y78" s="245">
        <f t="shared" si="131"/>
        <v>0</v>
      </c>
      <c r="Z78" s="210"/>
      <c r="AA78" s="210"/>
      <c r="AB78" s="240"/>
      <c r="AC78" s="246"/>
      <c r="AD78" s="210"/>
      <c r="AE78" s="161">
        <f t="shared" si="24"/>
        <v>0</v>
      </c>
      <c r="AF78" s="99"/>
      <c r="AG78" s="154"/>
      <c r="AH78" s="154">
        <f t="shared" si="18"/>
        <v>0</v>
      </c>
      <c r="AI78" s="154"/>
      <c r="AJ78" s="154">
        <f t="shared" si="19"/>
        <v>0</v>
      </c>
      <c r="AK78" s="154"/>
      <c r="AL78" s="154">
        <f t="shared" si="20"/>
        <v>0</v>
      </c>
      <c r="AM78" s="154"/>
      <c r="AN78" s="154">
        <f t="shared" si="128"/>
        <v>0</v>
      </c>
      <c r="AO78" s="155"/>
      <c r="AP78" s="154"/>
      <c r="AQ78" s="226">
        <f t="shared" si="132"/>
        <v>0</v>
      </c>
      <c r="AR78" s="154"/>
      <c r="AS78" s="226">
        <f t="shared" si="133"/>
        <v>0</v>
      </c>
      <c r="AT78" s="154"/>
      <c r="AU78" s="226">
        <f t="shared" si="134"/>
        <v>0</v>
      </c>
      <c r="AV78" s="154"/>
      <c r="AW78" s="226">
        <f t="shared" si="135"/>
        <v>0</v>
      </c>
      <c r="AX78" s="155"/>
      <c r="AY78" s="148"/>
      <c r="AZ78" s="232"/>
      <c r="BA78" s="232"/>
      <c r="BB78" s="232"/>
      <c r="BC78" s="232"/>
      <c r="BD78" s="232"/>
      <c r="BE78" s="232"/>
      <c r="BF78" s="232">
        <f t="shared" si="136"/>
        <v>0</v>
      </c>
      <c r="BG78" s="232">
        <f t="shared" si="137"/>
        <v>0</v>
      </c>
      <c r="BH78" s="232">
        <f t="shared" si="138"/>
        <v>0</v>
      </c>
      <c r="BI78" s="232">
        <f t="shared" si="139"/>
        <v>0</v>
      </c>
      <c r="BJ78" s="232">
        <f t="shared" si="140"/>
        <v>0</v>
      </c>
      <c r="BK78" s="232">
        <f t="shared" si="141"/>
        <v>0</v>
      </c>
      <c r="BL78" s="233">
        <f t="shared" si="142"/>
        <v>0</v>
      </c>
      <c r="BM78" s="150"/>
    </row>
    <row r="79" spans="1:65" ht="11.25" customHeight="1">
      <c r="A79" s="295" t="s">
        <v>170</v>
      </c>
      <c r="B79" s="296"/>
      <c r="C79" s="111"/>
      <c r="D79" s="107">
        <v>1</v>
      </c>
      <c r="E79" s="123" t="s">
        <v>171</v>
      </c>
      <c r="F79" s="123" t="s">
        <v>86</v>
      </c>
      <c r="G79" s="242">
        <v>0.68</v>
      </c>
      <c r="H79" s="113">
        <v>72</v>
      </c>
      <c r="I79" s="243"/>
      <c r="J79" s="119">
        <v>1719167</v>
      </c>
      <c r="K79" s="244"/>
      <c r="L79" s="368">
        <v>43983</v>
      </c>
      <c r="M79" s="369"/>
      <c r="N79" s="244"/>
      <c r="O79" s="368">
        <v>44032</v>
      </c>
      <c r="P79" s="369"/>
      <c r="Q79" s="210"/>
      <c r="R79" s="140"/>
      <c r="S79" s="245">
        <f t="shared" si="129"/>
        <v>0</v>
      </c>
      <c r="T79" s="210"/>
      <c r="U79" s="140"/>
      <c r="V79" s="245">
        <f t="shared" si="130"/>
        <v>0</v>
      </c>
      <c r="W79" s="210"/>
      <c r="X79" s="140"/>
      <c r="Y79" s="245">
        <f t="shared" si="131"/>
        <v>0</v>
      </c>
      <c r="Z79" s="210"/>
      <c r="AA79" s="210"/>
      <c r="AB79" s="240"/>
      <c r="AC79" s="246"/>
      <c r="AD79" s="210"/>
      <c r="AE79" s="161">
        <f t="shared" si="24"/>
        <v>0</v>
      </c>
      <c r="AF79" s="99"/>
      <c r="AG79" s="154"/>
      <c r="AH79" s="154">
        <f t="shared" si="18"/>
        <v>0</v>
      </c>
      <c r="AI79" s="154"/>
      <c r="AJ79" s="154">
        <f t="shared" si="19"/>
        <v>0</v>
      </c>
      <c r="AK79" s="154"/>
      <c r="AL79" s="154">
        <f t="shared" si="20"/>
        <v>0</v>
      </c>
      <c r="AM79" s="154"/>
      <c r="AN79" s="154">
        <f t="shared" si="128"/>
        <v>0</v>
      </c>
      <c r="AO79" s="155"/>
      <c r="AP79" s="154"/>
      <c r="AQ79" s="226">
        <f t="shared" si="132"/>
        <v>0</v>
      </c>
      <c r="AR79" s="154"/>
      <c r="AS79" s="226">
        <f t="shared" si="133"/>
        <v>0</v>
      </c>
      <c r="AT79" s="154"/>
      <c r="AU79" s="226">
        <f t="shared" si="134"/>
        <v>0</v>
      </c>
      <c r="AV79" s="154"/>
      <c r="AW79" s="226">
        <f t="shared" si="135"/>
        <v>0</v>
      </c>
      <c r="AX79" s="155"/>
      <c r="AY79" s="148"/>
      <c r="AZ79" s="232"/>
      <c r="BA79" s="232"/>
      <c r="BB79" s="232"/>
      <c r="BC79" s="232"/>
      <c r="BD79" s="232"/>
      <c r="BE79" s="232"/>
      <c r="BF79" s="232">
        <f t="shared" si="136"/>
        <v>0</v>
      </c>
      <c r="BG79" s="232">
        <f t="shared" si="137"/>
        <v>0</v>
      </c>
      <c r="BH79" s="232">
        <f t="shared" si="138"/>
        <v>0</v>
      </c>
      <c r="BI79" s="232">
        <f t="shared" si="139"/>
        <v>0</v>
      </c>
      <c r="BJ79" s="232">
        <f t="shared" si="140"/>
        <v>0</v>
      </c>
      <c r="BK79" s="232">
        <f t="shared" si="141"/>
        <v>0</v>
      </c>
      <c r="BL79" s="233">
        <f t="shared" ref="BL79" si="156">SUM(BF79:BK79)</f>
        <v>0</v>
      </c>
      <c r="BM79" s="150"/>
    </row>
    <row r="80" spans="1:65" ht="11.25" customHeight="1">
      <c r="A80" s="295" t="s">
        <v>172</v>
      </c>
      <c r="B80" s="296" t="s">
        <v>173</v>
      </c>
      <c r="C80" s="303" t="s">
        <v>63</v>
      </c>
      <c r="D80" s="107">
        <v>3</v>
      </c>
      <c r="E80" s="123" t="s">
        <v>103</v>
      </c>
      <c r="F80" s="123" t="s">
        <v>86</v>
      </c>
      <c r="G80" s="242">
        <v>1.98</v>
      </c>
      <c r="H80" s="113">
        <v>72</v>
      </c>
      <c r="I80" s="243"/>
      <c r="J80" s="119">
        <v>1718767</v>
      </c>
      <c r="K80" s="244"/>
      <c r="L80" s="368">
        <v>43983</v>
      </c>
      <c r="M80" s="369"/>
      <c r="N80" s="244"/>
      <c r="O80" s="368">
        <v>44032</v>
      </c>
      <c r="P80" s="369"/>
      <c r="Q80" s="210"/>
      <c r="R80" s="140"/>
      <c r="S80" s="245">
        <f t="shared" si="129"/>
        <v>0</v>
      </c>
      <c r="T80" s="210"/>
      <c r="U80" s="140"/>
      <c r="V80" s="245">
        <f t="shared" si="130"/>
        <v>0</v>
      </c>
      <c r="W80" s="210"/>
      <c r="X80" s="140"/>
      <c r="Y80" s="245">
        <f t="shared" si="131"/>
        <v>0</v>
      </c>
      <c r="Z80" s="210"/>
      <c r="AA80" s="210"/>
      <c r="AB80" s="240"/>
      <c r="AC80" s="246"/>
      <c r="AD80" s="210"/>
      <c r="AE80" s="161">
        <f t="shared" si="24"/>
        <v>0</v>
      </c>
      <c r="AF80" s="99"/>
      <c r="AG80" s="154"/>
      <c r="AH80" s="154">
        <f t="shared" si="18"/>
        <v>0</v>
      </c>
      <c r="AI80" s="154"/>
      <c r="AJ80" s="154">
        <f t="shared" si="19"/>
        <v>0</v>
      </c>
      <c r="AK80" s="154"/>
      <c r="AL80" s="154">
        <f t="shared" si="20"/>
        <v>0</v>
      </c>
      <c r="AM80" s="154"/>
      <c r="AN80" s="154">
        <f t="shared" si="128"/>
        <v>0</v>
      </c>
      <c r="AO80" s="155"/>
      <c r="AP80" s="154"/>
      <c r="AQ80" s="226">
        <f t="shared" si="132"/>
        <v>0</v>
      </c>
      <c r="AR80" s="154"/>
      <c r="AS80" s="226">
        <f t="shared" si="133"/>
        <v>0</v>
      </c>
      <c r="AT80" s="154"/>
      <c r="AU80" s="226">
        <f t="shared" si="134"/>
        <v>0</v>
      </c>
      <c r="AV80" s="154"/>
      <c r="AW80" s="226">
        <f t="shared" si="135"/>
        <v>0</v>
      </c>
      <c r="AX80" s="155"/>
      <c r="AY80" s="148"/>
      <c r="AZ80" s="232"/>
      <c r="BA80" s="232"/>
      <c r="BB80" s="232"/>
      <c r="BC80" s="232"/>
      <c r="BD80" s="232"/>
      <c r="BE80" s="232"/>
      <c r="BF80" s="232">
        <f t="shared" si="136"/>
        <v>0</v>
      </c>
      <c r="BG80" s="232">
        <f t="shared" si="137"/>
        <v>0</v>
      </c>
      <c r="BH80" s="232">
        <f t="shared" si="138"/>
        <v>0</v>
      </c>
      <c r="BI80" s="232">
        <f t="shared" si="139"/>
        <v>0</v>
      </c>
      <c r="BJ80" s="232">
        <f t="shared" si="140"/>
        <v>0</v>
      </c>
      <c r="BK80" s="232">
        <f t="shared" si="141"/>
        <v>0</v>
      </c>
      <c r="BL80" s="233">
        <f t="shared" ref="BL80" si="157">SUM(BF80:BK80)</f>
        <v>0</v>
      </c>
      <c r="BM80" s="150"/>
    </row>
    <row r="81" spans="1:65" ht="11.25" customHeight="1">
      <c r="A81" s="295" t="s">
        <v>174</v>
      </c>
      <c r="B81" s="296" t="s">
        <v>175</v>
      </c>
      <c r="C81" s="303" t="s">
        <v>63</v>
      </c>
      <c r="D81" s="107" t="s">
        <v>98</v>
      </c>
      <c r="E81" s="123" t="s">
        <v>176</v>
      </c>
      <c r="F81" s="123" t="s">
        <v>86</v>
      </c>
      <c r="G81" s="242">
        <v>1.98</v>
      </c>
      <c r="H81" s="113">
        <v>72</v>
      </c>
      <c r="I81" s="243"/>
      <c r="J81" s="119">
        <v>1719037</v>
      </c>
      <c r="K81" s="244"/>
      <c r="L81" s="368">
        <v>43983</v>
      </c>
      <c r="M81" s="369"/>
      <c r="N81" s="244"/>
      <c r="O81" s="368">
        <v>44032</v>
      </c>
      <c r="P81" s="369"/>
      <c r="Q81" s="210"/>
      <c r="R81" s="140"/>
      <c r="S81" s="245">
        <f t="shared" ref="S81" si="158">IF($D$18="YES", (R81), (0))</f>
        <v>0</v>
      </c>
      <c r="T81" s="210"/>
      <c r="U81" s="140"/>
      <c r="V81" s="245">
        <f t="shared" ref="V81" si="159">IF($D$18="YES", (U81), (0))</f>
        <v>0</v>
      </c>
      <c r="W81" s="210"/>
      <c r="X81" s="140"/>
      <c r="Y81" s="245">
        <f t="shared" ref="Y81" si="160">IF($D$18="YES", (X81), (0))</f>
        <v>0</v>
      </c>
      <c r="Z81" s="210"/>
      <c r="AA81" s="210"/>
      <c r="AB81" s="240"/>
      <c r="AC81" s="246"/>
      <c r="AD81" s="210"/>
      <c r="AE81" s="161">
        <f t="shared" ref="AE81" si="161">SUM(R81,S81,U81,V81,X81,Y81)</f>
        <v>0</v>
      </c>
      <c r="AF81" s="99"/>
      <c r="AG81" s="154"/>
      <c r="AH81" s="154">
        <f t="shared" ref="AH81" si="162">R81*H81</f>
        <v>0</v>
      </c>
      <c r="AI81" s="154"/>
      <c r="AJ81" s="154">
        <f t="shared" ref="AJ81" si="163">U81*H81</f>
        <v>0</v>
      </c>
      <c r="AK81" s="154"/>
      <c r="AL81" s="154">
        <f t="shared" ref="AL81" si="164">X81*H81</f>
        <v>0</v>
      </c>
      <c r="AM81" s="154"/>
      <c r="AN81" s="154">
        <f t="shared" ref="AN81" si="165">SUM(AH81,AJ81,AL81)</f>
        <v>0</v>
      </c>
      <c r="AO81" s="155"/>
      <c r="AP81" s="154"/>
      <c r="AQ81" s="226">
        <f t="shared" ref="AQ81" si="166">(R81*H81)*G81</f>
        <v>0</v>
      </c>
      <c r="AR81" s="154"/>
      <c r="AS81" s="226">
        <f t="shared" ref="AS81" si="167">(U81*H81)*G81</f>
        <v>0</v>
      </c>
      <c r="AT81" s="154"/>
      <c r="AU81" s="226">
        <f t="shared" ref="AU81" si="168">(X81*H81)*G81</f>
        <v>0</v>
      </c>
      <c r="AV81" s="154"/>
      <c r="AW81" s="226">
        <f t="shared" ref="AW81" si="169">SUM(AP81:AV81)</f>
        <v>0</v>
      </c>
      <c r="AX81" s="155"/>
      <c r="AY81" s="148"/>
      <c r="AZ81" s="232"/>
      <c r="BA81" s="232"/>
      <c r="BB81" s="232"/>
      <c r="BC81" s="232"/>
      <c r="BD81" s="232"/>
      <c r="BE81" s="232"/>
      <c r="BF81" s="232">
        <f t="shared" si="136"/>
        <v>0</v>
      </c>
      <c r="BG81" s="232">
        <f t="shared" si="137"/>
        <v>0</v>
      </c>
      <c r="BH81" s="232">
        <f t="shared" si="138"/>
        <v>0</v>
      </c>
      <c r="BI81" s="232">
        <f t="shared" si="139"/>
        <v>0</v>
      </c>
      <c r="BJ81" s="232">
        <f t="shared" si="140"/>
        <v>0</v>
      </c>
      <c r="BK81" s="232">
        <f t="shared" si="141"/>
        <v>0</v>
      </c>
      <c r="BL81" s="233">
        <f t="shared" ref="BL81" si="170">SUM(BF81:BK81)</f>
        <v>0</v>
      </c>
      <c r="BM81" s="150"/>
    </row>
    <row r="82" spans="1:65" ht="15" customHeight="1">
      <c r="A82" s="101" t="s">
        <v>177</v>
      </c>
      <c r="B82" s="234"/>
      <c r="C82" s="163"/>
      <c r="D82" s="116"/>
      <c r="E82" s="124"/>
      <c r="F82" s="258"/>
      <c r="G82" s="184"/>
      <c r="H82" s="235"/>
      <c r="I82" s="236"/>
      <c r="J82" s="249"/>
      <c r="K82" s="161"/>
      <c r="L82" s="250"/>
      <c r="M82" s="250"/>
      <c r="N82" s="161"/>
      <c r="O82" s="161"/>
      <c r="P82" s="239"/>
      <c r="Q82" s="210"/>
      <c r="R82" s="161"/>
      <c r="S82" s="239"/>
      <c r="T82" s="210"/>
      <c r="U82" s="161"/>
      <c r="V82" s="239"/>
      <c r="W82" s="210"/>
      <c r="X82" s="161"/>
      <c r="Y82" s="239"/>
      <c r="Z82" s="210"/>
      <c r="AA82" s="210"/>
      <c r="AB82" s="240"/>
      <c r="AC82" s="241"/>
      <c r="AD82" s="210"/>
      <c r="AE82" s="161">
        <f>SUM(AE83:AE85)</f>
        <v>0</v>
      </c>
      <c r="AF82" s="99"/>
      <c r="AG82" s="154"/>
      <c r="AH82" s="154">
        <f t="shared" si="18"/>
        <v>0</v>
      </c>
      <c r="AI82" s="154"/>
      <c r="AJ82" s="154">
        <f t="shared" si="19"/>
        <v>0</v>
      </c>
      <c r="AK82" s="154"/>
      <c r="AL82" s="154">
        <f t="shared" si="20"/>
        <v>0</v>
      </c>
      <c r="AM82" s="154"/>
      <c r="AN82" s="154">
        <f t="shared" si="128"/>
        <v>0</v>
      </c>
      <c r="AO82" s="155"/>
      <c r="AP82" s="154"/>
      <c r="AQ82" s="226"/>
      <c r="AR82" s="154"/>
      <c r="AS82" s="226"/>
      <c r="AT82" s="154"/>
      <c r="AU82" s="226"/>
      <c r="AV82" s="154"/>
      <c r="AW82" s="226"/>
      <c r="AX82" s="155"/>
      <c r="AY82" s="148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3"/>
      <c r="BM82" s="150"/>
    </row>
    <row r="83" spans="1:65" ht="11.25" customHeight="1">
      <c r="A83" s="295" t="s">
        <v>178</v>
      </c>
      <c r="B83" s="296"/>
      <c r="C83" s="112"/>
      <c r="D83" s="107">
        <v>7</v>
      </c>
      <c r="E83" s="123" t="s">
        <v>179</v>
      </c>
      <c r="F83" s="123" t="s">
        <v>86</v>
      </c>
      <c r="G83" s="242">
        <v>0.57999999999999996</v>
      </c>
      <c r="H83" s="113">
        <v>72</v>
      </c>
      <c r="I83" s="243"/>
      <c r="J83" s="115">
        <v>1720797</v>
      </c>
      <c r="K83" s="244"/>
      <c r="L83" s="368">
        <v>43983</v>
      </c>
      <c r="M83" s="369"/>
      <c r="N83" s="244"/>
      <c r="O83" s="368">
        <v>44018</v>
      </c>
      <c r="P83" s="369"/>
      <c r="Q83" s="210"/>
      <c r="R83" s="140"/>
      <c r="S83" s="245">
        <f>IF($D$18="YES", (R83), (0))</f>
        <v>0</v>
      </c>
      <c r="T83" s="210"/>
      <c r="U83" s="140"/>
      <c r="V83" s="245">
        <f>IF($D$18="YES", (U83), (0))</f>
        <v>0</v>
      </c>
      <c r="W83" s="210"/>
      <c r="X83" s="140"/>
      <c r="Y83" s="245">
        <f>IF($D$18="YES", (X83), (0))</f>
        <v>0</v>
      </c>
      <c r="Z83" s="210"/>
      <c r="AA83" s="210"/>
      <c r="AB83" s="240"/>
      <c r="AC83" s="246"/>
      <c r="AD83" s="210"/>
      <c r="AE83" s="161">
        <f t="shared" si="24"/>
        <v>0</v>
      </c>
      <c r="AF83" s="99"/>
      <c r="AG83" s="154"/>
      <c r="AH83" s="154">
        <f t="shared" si="18"/>
        <v>0</v>
      </c>
      <c r="AI83" s="154"/>
      <c r="AJ83" s="154">
        <f t="shared" si="19"/>
        <v>0</v>
      </c>
      <c r="AK83" s="154"/>
      <c r="AL83" s="154">
        <f t="shared" si="20"/>
        <v>0</v>
      </c>
      <c r="AM83" s="154"/>
      <c r="AN83" s="154">
        <f t="shared" si="128"/>
        <v>0</v>
      </c>
      <c r="AO83" s="155"/>
      <c r="AP83" s="154"/>
      <c r="AQ83" s="226">
        <f>(R83*H83)*G83</f>
        <v>0</v>
      </c>
      <c r="AR83" s="154"/>
      <c r="AS83" s="226">
        <f>(U83*H83)*G83</f>
        <v>0</v>
      </c>
      <c r="AT83" s="154"/>
      <c r="AU83" s="226">
        <f>(X83*H83)*G83</f>
        <v>0</v>
      </c>
      <c r="AV83" s="154"/>
      <c r="AW83" s="226">
        <f>SUM(AP83:AV83)</f>
        <v>0</v>
      </c>
      <c r="AX83" s="155"/>
      <c r="AY83" s="148"/>
      <c r="AZ83" s="232"/>
      <c r="BA83" s="232"/>
      <c r="BB83" s="232"/>
      <c r="BC83" s="232"/>
      <c r="BD83" s="232"/>
      <c r="BE83" s="232"/>
      <c r="BF83" s="232">
        <f>IF($O$18&lt;BF$24,0,IF($O$18&gt;BF$25,0,$AZ83))</f>
        <v>0</v>
      </c>
      <c r="BG83" s="232">
        <f>IF($O$18&lt;BG$24,0,IF($O$18&gt;BG$25,0,$BA83))</f>
        <v>0</v>
      </c>
      <c r="BH83" s="232">
        <f>IF($O$18&lt;BH$24,0,IF($O$18&gt;BH$25,0,$BB83))</f>
        <v>0</v>
      </c>
      <c r="BI83" s="232">
        <f>IF($O$18&lt;BI$24,0,IF($O$18&gt;BI$25,0,$BC83))</f>
        <v>0</v>
      </c>
      <c r="BJ83" s="232">
        <f>IF($O$18&lt;BJ$24,0,IF($O$18&gt;BJ$25,0,$BD83))</f>
        <v>0</v>
      </c>
      <c r="BK83" s="232">
        <f>IF($O$18&lt;BK$24,0,IF($O$18&gt;BK$25,0,$BE83))</f>
        <v>0</v>
      </c>
      <c r="BL83" s="233">
        <f t="shared" ref="BL83:BL85" si="171">SUM(BF83:BK83)</f>
        <v>0</v>
      </c>
      <c r="BM83" s="150"/>
    </row>
    <row r="84" spans="1:65" ht="11.25" customHeight="1">
      <c r="A84" s="295" t="s">
        <v>180</v>
      </c>
      <c r="B84" s="296"/>
      <c r="C84" s="112"/>
      <c r="D84" s="107" t="s">
        <v>98</v>
      </c>
      <c r="E84" s="123" t="s">
        <v>179</v>
      </c>
      <c r="F84" s="123" t="s">
        <v>86</v>
      </c>
      <c r="G84" s="242">
        <v>0.57999999999999996</v>
      </c>
      <c r="H84" s="113">
        <v>72</v>
      </c>
      <c r="I84" s="243"/>
      <c r="J84" s="115">
        <v>1720817</v>
      </c>
      <c r="K84" s="244"/>
      <c r="L84" s="368">
        <v>43983</v>
      </c>
      <c r="M84" s="369"/>
      <c r="N84" s="244"/>
      <c r="O84" s="368">
        <v>44018</v>
      </c>
      <c r="P84" s="369"/>
      <c r="Q84" s="210"/>
      <c r="R84" s="140"/>
      <c r="S84" s="245">
        <f>IF($D$18="YES", (R84), (0))</f>
        <v>0</v>
      </c>
      <c r="T84" s="210"/>
      <c r="U84" s="140"/>
      <c r="V84" s="245">
        <f>IF($D$18="YES", (U84), (0))</f>
        <v>0</v>
      </c>
      <c r="W84" s="210"/>
      <c r="X84" s="140"/>
      <c r="Y84" s="245">
        <f>IF($D$18="YES", (X84), (0))</f>
        <v>0</v>
      </c>
      <c r="Z84" s="210"/>
      <c r="AA84" s="210"/>
      <c r="AB84" s="240"/>
      <c r="AC84" s="246"/>
      <c r="AD84" s="210"/>
      <c r="AE84" s="161">
        <f t="shared" si="24"/>
        <v>0</v>
      </c>
      <c r="AF84" s="99"/>
      <c r="AG84" s="154"/>
      <c r="AH84" s="154">
        <f t="shared" ref="AH84:AH150" si="172">R84*H84</f>
        <v>0</v>
      </c>
      <c r="AI84" s="154"/>
      <c r="AJ84" s="154">
        <f t="shared" ref="AJ84:AJ150" si="173">U84*H84</f>
        <v>0</v>
      </c>
      <c r="AK84" s="154"/>
      <c r="AL84" s="154">
        <f t="shared" ref="AL84:AL150" si="174">X84*H84</f>
        <v>0</v>
      </c>
      <c r="AM84" s="154"/>
      <c r="AN84" s="154">
        <f t="shared" si="128"/>
        <v>0</v>
      </c>
      <c r="AO84" s="155"/>
      <c r="AP84" s="154"/>
      <c r="AQ84" s="226">
        <f>(R84*H84)*G84</f>
        <v>0</v>
      </c>
      <c r="AR84" s="154"/>
      <c r="AS84" s="226">
        <f>(U84*H84)*G84</f>
        <v>0</v>
      </c>
      <c r="AT84" s="154"/>
      <c r="AU84" s="226">
        <f>(X84*H84)*G84</f>
        <v>0</v>
      </c>
      <c r="AV84" s="154"/>
      <c r="AW84" s="226">
        <f>SUM(AP84:AV84)</f>
        <v>0</v>
      </c>
      <c r="AX84" s="155"/>
      <c r="AY84" s="148"/>
      <c r="AZ84" s="232"/>
      <c r="BA84" s="232"/>
      <c r="BB84" s="232"/>
      <c r="BC84" s="232"/>
      <c r="BD84" s="232"/>
      <c r="BE84" s="232"/>
      <c r="BF84" s="232">
        <f>IF($O$18&lt;BF$24,0,IF($O$18&gt;BF$25,0,$AZ84))</f>
        <v>0</v>
      </c>
      <c r="BG84" s="232">
        <f>IF($O$18&lt;BG$24,0,IF($O$18&gt;BG$25,0,$BA84))</f>
        <v>0</v>
      </c>
      <c r="BH84" s="232">
        <f>IF($O$18&lt;BH$24,0,IF($O$18&gt;BH$25,0,$BB84))</f>
        <v>0</v>
      </c>
      <c r="BI84" s="232">
        <f>IF($O$18&lt;BI$24,0,IF($O$18&gt;BI$25,0,$BC84))</f>
        <v>0</v>
      </c>
      <c r="BJ84" s="232">
        <f>IF($O$18&lt;BJ$24,0,IF($O$18&gt;BJ$25,0,$BD84))</f>
        <v>0</v>
      </c>
      <c r="BK84" s="232">
        <f>IF($O$18&lt;BK$24,0,IF($O$18&gt;BK$25,0,$BE84))</f>
        <v>0</v>
      </c>
      <c r="BL84" s="233">
        <f t="shared" si="171"/>
        <v>0</v>
      </c>
      <c r="BM84" s="150"/>
    </row>
    <row r="85" spans="1:65" ht="11.25" customHeight="1">
      <c r="A85" s="295" t="s">
        <v>181</v>
      </c>
      <c r="B85" s="296"/>
      <c r="C85" s="112"/>
      <c r="D85" s="107">
        <v>8</v>
      </c>
      <c r="E85" s="123" t="s">
        <v>179</v>
      </c>
      <c r="F85" s="123" t="s">
        <v>86</v>
      </c>
      <c r="G85" s="242">
        <v>0.57999999999999996</v>
      </c>
      <c r="H85" s="113">
        <v>72</v>
      </c>
      <c r="I85" s="243"/>
      <c r="J85" s="115">
        <v>1720807</v>
      </c>
      <c r="K85" s="244"/>
      <c r="L85" s="368">
        <v>43983</v>
      </c>
      <c r="M85" s="369"/>
      <c r="N85" s="244"/>
      <c r="O85" s="368">
        <v>44018</v>
      </c>
      <c r="P85" s="369"/>
      <c r="Q85" s="210"/>
      <c r="R85" s="140"/>
      <c r="S85" s="245">
        <f>IF($D$18="YES", (R85), (0))</f>
        <v>0</v>
      </c>
      <c r="T85" s="210"/>
      <c r="U85" s="140"/>
      <c r="V85" s="245">
        <f>IF($D$18="YES", (U85), (0))</f>
        <v>0</v>
      </c>
      <c r="W85" s="210"/>
      <c r="X85" s="140"/>
      <c r="Y85" s="245">
        <f>IF($D$18="YES", (X85), (0))</f>
        <v>0</v>
      </c>
      <c r="Z85" s="210"/>
      <c r="AA85" s="210"/>
      <c r="AB85" s="240"/>
      <c r="AC85" s="246"/>
      <c r="AD85" s="210"/>
      <c r="AE85" s="161">
        <f t="shared" ref="AE85:AE88" si="175">SUM(R85,S85,U85,V85,X85,Y85)</f>
        <v>0</v>
      </c>
      <c r="AF85" s="99"/>
      <c r="AG85" s="154"/>
      <c r="AH85" s="154">
        <f t="shared" si="172"/>
        <v>0</v>
      </c>
      <c r="AI85" s="154"/>
      <c r="AJ85" s="154">
        <f t="shared" si="173"/>
        <v>0</v>
      </c>
      <c r="AK85" s="154"/>
      <c r="AL85" s="154">
        <f t="shared" si="174"/>
        <v>0</v>
      </c>
      <c r="AM85" s="154"/>
      <c r="AN85" s="154">
        <f t="shared" si="128"/>
        <v>0</v>
      </c>
      <c r="AO85" s="155"/>
      <c r="AP85" s="154"/>
      <c r="AQ85" s="226">
        <f>(R85*H85)*G85</f>
        <v>0</v>
      </c>
      <c r="AR85" s="154"/>
      <c r="AS85" s="226">
        <f>(U85*H85)*G85</f>
        <v>0</v>
      </c>
      <c r="AT85" s="154"/>
      <c r="AU85" s="226">
        <f>(X85*H85)*G85</f>
        <v>0</v>
      </c>
      <c r="AV85" s="154"/>
      <c r="AW85" s="226">
        <f>SUM(AP85:AV85)</f>
        <v>0</v>
      </c>
      <c r="AX85" s="155"/>
      <c r="AY85" s="148"/>
      <c r="AZ85" s="232"/>
      <c r="BA85" s="232"/>
      <c r="BB85" s="232"/>
      <c r="BC85" s="232"/>
      <c r="BD85" s="232"/>
      <c r="BE85" s="232"/>
      <c r="BF85" s="232">
        <f>IF($O$18&lt;BF$24,0,IF($O$18&gt;BF$25,0,$AZ85))</f>
        <v>0</v>
      </c>
      <c r="BG85" s="232">
        <f>IF($O$18&lt;BG$24,0,IF($O$18&gt;BG$25,0,$BA85))</f>
        <v>0</v>
      </c>
      <c r="BH85" s="232">
        <f>IF($O$18&lt;BH$24,0,IF($O$18&gt;BH$25,0,$BB85))</f>
        <v>0</v>
      </c>
      <c r="BI85" s="232">
        <f>IF($O$18&lt;BI$24,0,IF($O$18&gt;BI$25,0,$BC85))</f>
        <v>0</v>
      </c>
      <c r="BJ85" s="232">
        <f>IF($O$18&lt;BJ$24,0,IF($O$18&gt;BJ$25,0,$BD85))</f>
        <v>0</v>
      </c>
      <c r="BK85" s="232">
        <f>IF($O$18&lt;BK$24,0,IF($O$18&gt;BK$25,0,$BE85))</f>
        <v>0</v>
      </c>
      <c r="BL85" s="233">
        <f t="shared" si="171"/>
        <v>0</v>
      </c>
      <c r="BM85" s="150"/>
    </row>
    <row r="86" spans="1:65" ht="15" customHeight="1">
      <c r="A86" s="101" t="s">
        <v>182</v>
      </c>
      <c r="B86" s="234"/>
      <c r="C86" s="248"/>
      <c r="D86" s="116"/>
      <c r="E86" s="135"/>
      <c r="F86" s="259"/>
      <c r="G86" s="184"/>
      <c r="H86" s="235"/>
      <c r="I86" s="236"/>
      <c r="J86" s="249"/>
      <c r="K86" s="161"/>
      <c r="L86" s="250"/>
      <c r="M86" s="250"/>
      <c r="N86" s="161"/>
      <c r="O86" s="161"/>
      <c r="P86" s="257"/>
      <c r="Q86" s="210"/>
      <c r="R86" s="161"/>
      <c r="S86" s="257"/>
      <c r="T86" s="210"/>
      <c r="U86" s="161"/>
      <c r="V86" s="257"/>
      <c r="W86" s="210"/>
      <c r="X86" s="161"/>
      <c r="Y86" s="257"/>
      <c r="Z86" s="210"/>
      <c r="AA86" s="210"/>
      <c r="AB86" s="240"/>
      <c r="AC86" s="241"/>
      <c r="AD86" s="210"/>
      <c r="AE86" s="161">
        <f>SUM(AE87:AE88)</f>
        <v>0</v>
      </c>
      <c r="AF86" s="99"/>
      <c r="AG86" s="154"/>
      <c r="AH86" s="154">
        <f t="shared" si="172"/>
        <v>0</v>
      </c>
      <c r="AI86" s="154"/>
      <c r="AJ86" s="154">
        <f t="shared" si="173"/>
        <v>0</v>
      </c>
      <c r="AK86" s="154"/>
      <c r="AL86" s="154">
        <f t="shared" si="174"/>
        <v>0</v>
      </c>
      <c r="AM86" s="154"/>
      <c r="AN86" s="154">
        <f t="shared" si="128"/>
        <v>0</v>
      </c>
      <c r="AO86" s="155"/>
      <c r="AP86" s="154"/>
      <c r="AQ86" s="226"/>
      <c r="AR86" s="154"/>
      <c r="AS86" s="226"/>
      <c r="AT86" s="154"/>
      <c r="AU86" s="226"/>
      <c r="AV86" s="154"/>
      <c r="AW86" s="226"/>
      <c r="AX86" s="155"/>
      <c r="AY86" s="148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3"/>
      <c r="BM86" s="150"/>
    </row>
    <row r="87" spans="1:65" ht="11.25" customHeight="1">
      <c r="A87" s="110" t="s">
        <v>183</v>
      </c>
      <c r="B87" s="260"/>
      <c r="C87" s="112"/>
      <c r="D87" s="107">
        <v>19</v>
      </c>
      <c r="E87" s="123" t="s">
        <v>184</v>
      </c>
      <c r="F87" s="123" t="s">
        <v>185</v>
      </c>
      <c r="G87" s="242">
        <v>1.5</v>
      </c>
      <c r="H87" s="113">
        <v>25</v>
      </c>
      <c r="I87" s="243"/>
      <c r="J87" s="142">
        <v>1723057</v>
      </c>
      <c r="K87" s="244"/>
      <c r="L87" s="368">
        <v>44060</v>
      </c>
      <c r="M87" s="369"/>
      <c r="N87" s="244"/>
      <c r="O87" s="368">
        <v>44095</v>
      </c>
      <c r="P87" s="369"/>
      <c r="Q87" s="244"/>
      <c r="R87" s="140"/>
      <c r="S87" s="245">
        <f>IF($D$18="YES", (R87), (0))</f>
        <v>0</v>
      </c>
      <c r="T87" s="244"/>
      <c r="U87" s="140"/>
      <c r="V87" s="245">
        <f>IF($D$18="YES", (U87), (0))</f>
        <v>0</v>
      </c>
      <c r="W87" s="244"/>
      <c r="X87" s="140"/>
      <c r="Y87" s="245">
        <f>IF($D$18="YES", (X87), (0))</f>
        <v>0</v>
      </c>
      <c r="Z87" s="210"/>
      <c r="AA87" s="210"/>
      <c r="AB87" s="240"/>
      <c r="AC87" s="246"/>
      <c r="AD87" s="210"/>
      <c r="AE87" s="161">
        <f t="shared" si="175"/>
        <v>0</v>
      </c>
      <c r="AF87" s="99"/>
      <c r="AG87" s="154"/>
      <c r="AH87" s="154">
        <f t="shared" si="172"/>
        <v>0</v>
      </c>
      <c r="AI87" s="154"/>
      <c r="AJ87" s="154">
        <f t="shared" si="173"/>
        <v>0</v>
      </c>
      <c r="AK87" s="154"/>
      <c r="AL87" s="154">
        <f t="shared" si="174"/>
        <v>0</v>
      </c>
      <c r="AM87" s="154"/>
      <c r="AN87" s="154">
        <f t="shared" si="128"/>
        <v>0</v>
      </c>
      <c r="AO87" s="155"/>
      <c r="AP87" s="154"/>
      <c r="AQ87" s="226">
        <f>(R87*H87)*G87</f>
        <v>0</v>
      </c>
      <c r="AR87" s="154"/>
      <c r="AS87" s="226">
        <f>(U87*H87)*G87</f>
        <v>0</v>
      </c>
      <c r="AT87" s="154"/>
      <c r="AU87" s="226">
        <f>(X87*H87)*G87</f>
        <v>0</v>
      </c>
      <c r="AV87" s="154"/>
      <c r="AW87" s="226">
        <f>SUM(AP87:AV87)</f>
        <v>0</v>
      </c>
      <c r="AX87" s="155"/>
      <c r="AY87" s="148"/>
      <c r="AZ87" s="232"/>
      <c r="BA87" s="232"/>
      <c r="BB87" s="232"/>
      <c r="BC87" s="232"/>
      <c r="BD87" s="232"/>
      <c r="BE87" s="232"/>
      <c r="BF87" s="232">
        <f>IF($O$18&lt;BF$24,0,IF($O$18&gt;BF$25,0,$AZ87))</f>
        <v>0</v>
      </c>
      <c r="BG87" s="232">
        <f>IF($O$18&lt;BG$24,0,IF($O$18&gt;BG$25,0,$BA87))</f>
        <v>0</v>
      </c>
      <c r="BH87" s="232">
        <f>IF($O$18&lt;BH$24,0,IF($O$18&gt;BH$25,0,$BB87))</f>
        <v>0</v>
      </c>
      <c r="BI87" s="232">
        <f>IF($O$18&lt;BI$24,0,IF($O$18&gt;BI$25,0,$BC87))</f>
        <v>0</v>
      </c>
      <c r="BJ87" s="232">
        <f>IF($O$18&lt;BJ$24,0,IF($O$18&gt;BJ$25,0,$BD87))</f>
        <v>0</v>
      </c>
      <c r="BK87" s="232">
        <f>IF($O$18&lt;BK$24,0,IF($O$18&gt;BK$25,0,$BE87))</f>
        <v>0</v>
      </c>
      <c r="BL87" s="233">
        <f t="shared" ref="BL87:BL88" si="176">SUM(BF87:BK87)</f>
        <v>0</v>
      </c>
      <c r="BM87" s="150"/>
    </row>
    <row r="88" spans="1:65" ht="11.25" customHeight="1">
      <c r="A88" s="110" t="s">
        <v>186</v>
      </c>
      <c r="B88" s="260"/>
      <c r="C88" s="112"/>
      <c r="D88" s="107">
        <v>84</v>
      </c>
      <c r="E88" s="123" t="s">
        <v>109</v>
      </c>
      <c r="F88" s="123" t="s">
        <v>185</v>
      </c>
      <c r="G88" s="242">
        <v>1.5</v>
      </c>
      <c r="H88" s="113">
        <v>25</v>
      </c>
      <c r="I88" s="243"/>
      <c r="J88" s="142">
        <v>1723307</v>
      </c>
      <c r="K88" s="244"/>
      <c r="L88" s="368">
        <v>44060</v>
      </c>
      <c r="M88" s="369"/>
      <c r="N88" s="244"/>
      <c r="O88" s="368">
        <v>44095</v>
      </c>
      <c r="P88" s="369"/>
      <c r="Q88" s="210"/>
      <c r="R88" s="140"/>
      <c r="S88" s="245">
        <f>IF($D$18="YES", (R88), (0))</f>
        <v>0</v>
      </c>
      <c r="T88" s="210"/>
      <c r="U88" s="140"/>
      <c r="V88" s="245">
        <f>IF($D$18="YES", (U88), (0))</f>
        <v>0</v>
      </c>
      <c r="W88" s="210"/>
      <c r="X88" s="140"/>
      <c r="Y88" s="245">
        <f>IF($D$18="YES", (X88), (0))</f>
        <v>0</v>
      </c>
      <c r="Z88" s="210"/>
      <c r="AA88" s="210"/>
      <c r="AB88" s="240"/>
      <c r="AC88" s="246"/>
      <c r="AD88" s="210"/>
      <c r="AE88" s="161">
        <f t="shared" si="175"/>
        <v>0</v>
      </c>
      <c r="AF88" s="99"/>
      <c r="AG88" s="154"/>
      <c r="AH88" s="154">
        <f t="shared" si="172"/>
        <v>0</v>
      </c>
      <c r="AI88" s="154"/>
      <c r="AJ88" s="154">
        <f t="shared" si="173"/>
        <v>0</v>
      </c>
      <c r="AK88" s="154"/>
      <c r="AL88" s="154">
        <f t="shared" si="174"/>
        <v>0</v>
      </c>
      <c r="AM88" s="154"/>
      <c r="AN88" s="154">
        <f t="shared" si="128"/>
        <v>0</v>
      </c>
      <c r="AO88" s="155"/>
      <c r="AP88" s="154"/>
      <c r="AQ88" s="226">
        <f>(R88*H88)*G88</f>
        <v>0</v>
      </c>
      <c r="AR88" s="154"/>
      <c r="AS88" s="226">
        <f>(U88*H88)*G88</f>
        <v>0</v>
      </c>
      <c r="AT88" s="154"/>
      <c r="AU88" s="226">
        <f>(X88*H88)*G88</f>
        <v>0</v>
      </c>
      <c r="AV88" s="154"/>
      <c r="AW88" s="226">
        <f>SUM(AP88:AV88)</f>
        <v>0</v>
      </c>
      <c r="AX88" s="155"/>
      <c r="AY88" s="148"/>
      <c r="AZ88" s="232"/>
      <c r="BA88" s="232"/>
      <c r="BB88" s="232"/>
      <c r="BC88" s="232"/>
      <c r="BD88" s="232"/>
      <c r="BE88" s="232"/>
      <c r="BF88" s="232">
        <f>IF($O$18&lt;BF$24,0,IF($O$18&gt;BF$25,0,$AZ88))</f>
        <v>0</v>
      </c>
      <c r="BG88" s="232">
        <f>IF($O$18&lt;BG$24,0,IF($O$18&gt;BG$25,0,$BA88))</f>
        <v>0</v>
      </c>
      <c r="BH88" s="232">
        <f>IF($O$18&lt;BH$24,0,IF($O$18&gt;BH$25,0,$BB88))</f>
        <v>0</v>
      </c>
      <c r="BI88" s="232">
        <f>IF($O$18&lt;BI$24,0,IF($O$18&gt;BI$25,0,$BC88))</f>
        <v>0</v>
      </c>
      <c r="BJ88" s="232">
        <f>IF($O$18&lt;BJ$24,0,IF($O$18&gt;BJ$25,0,$BD88))</f>
        <v>0</v>
      </c>
      <c r="BK88" s="232">
        <f>IF($O$18&lt;BK$24,0,IF($O$18&gt;BK$25,0,$BE88))</f>
        <v>0</v>
      </c>
      <c r="BL88" s="233">
        <f t="shared" si="176"/>
        <v>0</v>
      </c>
      <c r="BM88" s="150"/>
    </row>
    <row r="89" spans="1:65" ht="6" customHeight="1">
      <c r="A89" s="148"/>
      <c r="B89" s="160"/>
      <c r="C89" s="153"/>
      <c r="D89" s="102"/>
      <c r="E89" s="102"/>
      <c r="F89" s="148"/>
      <c r="G89" s="184"/>
      <c r="H89" s="161"/>
      <c r="I89" s="153"/>
      <c r="J89" s="261"/>
      <c r="K89" s="161"/>
      <c r="L89" s="99"/>
      <c r="M89" s="99"/>
      <c r="N89" s="161"/>
      <c r="O89" s="161"/>
      <c r="P89" s="239"/>
      <c r="Q89" s="210"/>
      <c r="R89" s="161"/>
      <c r="S89" s="239"/>
      <c r="T89" s="210"/>
      <c r="U89" s="161"/>
      <c r="V89" s="239"/>
      <c r="W89" s="210"/>
      <c r="X89" s="161"/>
      <c r="Y89" s="239"/>
      <c r="Z89" s="210"/>
      <c r="AA89" s="150"/>
      <c r="AB89" s="148"/>
      <c r="AC89" s="158"/>
      <c r="AD89" s="158"/>
      <c r="AE89" s="161">
        <f>SUM(AE90:AE90)</f>
        <v>0</v>
      </c>
      <c r="AF89" s="99"/>
      <c r="AG89" s="154"/>
      <c r="AH89" s="154">
        <f t="shared" si="172"/>
        <v>0</v>
      </c>
      <c r="AI89" s="154"/>
      <c r="AJ89" s="154">
        <f t="shared" si="173"/>
        <v>0</v>
      </c>
      <c r="AK89" s="154"/>
      <c r="AL89" s="154">
        <f t="shared" si="174"/>
        <v>0</v>
      </c>
      <c r="AM89" s="154"/>
      <c r="AN89" s="154">
        <f t="shared" ref="AN89:AN110" si="177">SUM(AH89,AJ89,AL89)</f>
        <v>0</v>
      </c>
      <c r="AO89" s="155"/>
      <c r="AP89" s="154"/>
      <c r="AQ89" s="226"/>
      <c r="AR89" s="154"/>
      <c r="AS89" s="226"/>
      <c r="AT89" s="154"/>
      <c r="AU89" s="226"/>
      <c r="AV89" s="154"/>
      <c r="AW89" s="226"/>
      <c r="AX89" s="155"/>
      <c r="AY89" s="148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3"/>
      <c r="BM89" s="150"/>
    </row>
    <row r="90" spans="1:65" ht="12.75" customHeight="1">
      <c r="A90" s="397" t="s">
        <v>187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210"/>
      <c r="AA90" s="210"/>
      <c r="AB90" s="229"/>
      <c r="AC90" s="230"/>
      <c r="AD90" s="231"/>
      <c r="AE90" s="161">
        <f>SUM(AE91:AE100)</f>
        <v>0</v>
      </c>
      <c r="AF90" s="99"/>
      <c r="AG90" s="154"/>
      <c r="AH90" s="154">
        <f t="shared" si="172"/>
        <v>0</v>
      </c>
      <c r="AI90" s="154"/>
      <c r="AJ90" s="154">
        <f t="shared" si="173"/>
        <v>0</v>
      </c>
      <c r="AK90" s="154"/>
      <c r="AL90" s="154">
        <f t="shared" si="174"/>
        <v>0</v>
      </c>
      <c r="AM90" s="154"/>
      <c r="AN90" s="154">
        <f t="shared" si="177"/>
        <v>0</v>
      </c>
      <c r="AO90" s="155"/>
      <c r="AP90" s="154"/>
      <c r="AQ90" s="226"/>
      <c r="AR90" s="154"/>
      <c r="AS90" s="226"/>
      <c r="AT90" s="154"/>
      <c r="AU90" s="226"/>
      <c r="AV90" s="154"/>
      <c r="AW90" s="226"/>
      <c r="AX90" s="155"/>
      <c r="AY90" s="148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3"/>
      <c r="BM90" s="150"/>
    </row>
    <row r="91" spans="1:65" ht="15" customHeight="1">
      <c r="A91" s="262" t="s">
        <v>188</v>
      </c>
      <c r="B91" s="234"/>
      <c r="C91" s="248"/>
      <c r="D91" s="116"/>
      <c r="E91" s="124"/>
      <c r="F91" s="163"/>
      <c r="G91" s="184"/>
      <c r="H91" s="235"/>
      <c r="I91" s="236"/>
      <c r="J91" s="249"/>
      <c r="K91" s="161"/>
      <c r="L91" s="250"/>
      <c r="M91" s="250"/>
      <c r="N91" s="161"/>
      <c r="O91" s="161"/>
      <c r="P91" s="239"/>
      <c r="Q91" s="210"/>
      <c r="R91" s="161"/>
      <c r="S91" s="239"/>
      <c r="T91" s="210"/>
      <c r="U91" s="161"/>
      <c r="V91" s="239"/>
      <c r="W91" s="210"/>
      <c r="X91" s="161"/>
      <c r="Y91" s="263"/>
      <c r="Z91" s="210"/>
      <c r="AA91" s="210"/>
      <c r="AB91" s="240"/>
      <c r="AC91" s="241"/>
      <c r="AD91" s="210"/>
      <c r="AE91" s="161">
        <f>SUM(AE92:AE94)</f>
        <v>0</v>
      </c>
      <c r="AF91" s="99"/>
      <c r="AG91" s="154"/>
      <c r="AH91" s="154">
        <f t="shared" si="172"/>
        <v>0</v>
      </c>
      <c r="AI91" s="154"/>
      <c r="AJ91" s="154">
        <f t="shared" si="173"/>
        <v>0</v>
      </c>
      <c r="AK91" s="154"/>
      <c r="AL91" s="154">
        <f t="shared" si="174"/>
        <v>0</v>
      </c>
      <c r="AM91" s="154"/>
      <c r="AN91" s="154">
        <f t="shared" si="177"/>
        <v>0</v>
      </c>
      <c r="AO91" s="155"/>
      <c r="AP91" s="154"/>
      <c r="AQ91" s="226"/>
      <c r="AR91" s="154"/>
      <c r="AS91" s="226"/>
      <c r="AT91" s="154"/>
      <c r="AU91" s="226"/>
      <c r="AV91" s="154"/>
      <c r="AW91" s="226"/>
      <c r="AX91" s="155"/>
      <c r="AY91" s="148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3"/>
      <c r="BM91" s="150"/>
    </row>
    <row r="92" spans="1:65" ht="11.25" customHeight="1">
      <c r="A92" s="132" t="s">
        <v>189</v>
      </c>
      <c r="B92" s="133"/>
      <c r="C92" s="111"/>
      <c r="D92" s="107" t="s">
        <v>98</v>
      </c>
      <c r="E92" s="123" t="s">
        <v>190</v>
      </c>
      <c r="F92" s="123" t="s">
        <v>86</v>
      </c>
      <c r="G92" s="242">
        <v>0.82</v>
      </c>
      <c r="H92" s="113">
        <v>72</v>
      </c>
      <c r="I92" s="243"/>
      <c r="J92" s="119">
        <v>1776107</v>
      </c>
      <c r="K92" s="244"/>
      <c r="L92" s="368">
        <v>43983</v>
      </c>
      <c r="M92" s="369"/>
      <c r="N92" s="244"/>
      <c r="O92" s="368">
        <v>44046</v>
      </c>
      <c r="P92" s="369"/>
      <c r="Q92" s="210"/>
      <c r="R92" s="140"/>
      <c r="S92" s="245">
        <f>IF($D$18="YES", (R92), (0))</f>
        <v>0</v>
      </c>
      <c r="T92" s="210"/>
      <c r="U92" s="140"/>
      <c r="V92" s="245">
        <f>IF($D$18="YES", (U92), (0))</f>
        <v>0</v>
      </c>
      <c r="W92" s="210"/>
      <c r="X92" s="140"/>
      <c r="Y92" s="245">
        <f>IF($D$18="YES", (X92), (0))</f>
        <v>0</v>
      </c>
      <c r="Z92" s="210"/>
      <c r="AA92" s="210"/>
      <c r="AB92" s="240"/>
      <c r="AC92" s="246"/>
      <c r="AD92" s="210"/>
      <c r="AE92" s="161">
        <f t="shared" ref="AE92:AE94" si="178">SUM(R92,S92,U92,V92,X92,Y92)</f>
        <v>0</v>
      </c>
      <c r="AF92" s="99"/>
      <c r="AG92" s="154"/>
      <c r="AH92" s="154">
        <f t="shared" si="172"/>
        <v>0</v>
      </c>
      <c r="AI92" s="154"/>
      <c r="AJ92" s="154">
        <f t="shared" si="173"/>
        <v>0</v>
      </c>
      <c r="AK92" s="154"/>
      <c r="AL92" s="154">
        <f t="shared" si="174"/>
        <v>0</v>
      </c>
      <c r="AM92" s="154"/>
      <c r="AN92" s="154">
        <f t="shared" si="177"/>
        <v>0</v>
      </c>
      <c r="AO92" s="155"/>
      <c r="AP92" s="154"/>
      <c r="AQ92" s="226">
        <f>(R92*H92)*G92</f>
        <v>0</v>
      </c>
      <c r="AR92" s="154"/>
      <c r="AS92" s="226">
        <f>(U92*H92)*G92</f>
        <v>0</v>
      </c>
      <c r="AT92" s="154"/>
      <c r="AU92" s="226">
        <f>(X92*H92)*G92</f>
        <v>0</v>
      </c>
      <c r="AV92" s="154"/>
      <c r="AW92" s="226">
        <f>SUM(AP92:AV92)</f>
        <v>0</v>
      </c>
      <c r="AX92" s="155"/>
      <c r="AY92" s="148"/>
      <c r="AZ92" s="232"/>
      <c r="BA92" s="232"/>
      <c r="BB92" s="232"/>
      <c r="BC92" s="232"/>
      <c r="BD92" s="232"/>
      <c r="BE92" s="232"/>
      <c r="BF92" s="232">
        <f>IF($O$18&lt;BF$24,0,IF($O$18&gt;BF$25,0,$AZ92))</f>
        <v>0</v>
      </c>
      <c r="BG92" s="232">
        <f>IF($O$18&lt;BG$24,0,IF($O$18&gt;BG$25,0,$BA92))</f>
        <v>0</v>
      </c>
      <c r="BH92" s="232">
        <f>IF($O$18&lt;BH$24,0,IF($O$18&gt;BH$25,0,$BB92))</f>
        <v>0</v>
      </c>
      <c r="BI92" s="232">
        <f>IF($O$18&lt;BI$24,0,IF($O$18&gt;BI$25,0,$BC92))</f>
        <v>0</v>
      </c>
      <c r="BJ92" s="232">
        <f>IF($O$18&lt;BJ$24,0,IF($O$18&gt;BJ$25,0,$BD92))</f>
        <v>0</v>
      </c>
      <c r="BK92" s="232">
        <f>IF($O$18&lt;BK$24,0,IF($O$18&gt;BK$25,0,$BE92))</f>
        <v>0</v>
      </c>
      <c r="BL92" s="233">
        <f t="shared" ref="BL92:BL94" si="179">SUM(BF92:BK92)</f>
        <v>0</v>
      </c>
      <c r="BM92" s="150"/>
    </row>
    <row r="93" spans="1:65" ht="11.25" customHeight="1">
      <c r="A93" s="132" t="s">
        <v>191</v>
      </c>
      <c r="B93" s="133"/>
      <c r="C93" s="112"/>
      <c r="D93" s="107">
        <v>2</v>
      </c>
      <c r="E93" s="123" t="s">
        <v>192</v>
      </c>
      <c r="F93" s="123" t="s">
        <v>86</v>
      </c>
      <c r="G93" s="242">
        <v>0.98</v>
      </c>
      <c r="H93" s="113">
        <v>72</v>
      </c>
      <c r="I93" s="236"/>
      <c r="J93" s="119">
        <v>1776127</v>
      </c>
      <c r="K93" s="161"/>
      <c r="L93" s="368">
        <v>43983</v>
      </c>
      <c r="M93" s="369"/>
      <c r="N93" s="161"/>
      <c r="O93" s="368">
        <v>44046</v>
      </c>
      <c r="P93" s="369"/>
      <c r="Q93" s="210"/>
      <c r="R93" s="140"/>
      <c r="S93" s="245">
        <f>IF($D$18="YES", (R93), (0))</f>
        <v>0</v>
      </c>
      <c r="T93" s="210"/>
      <c r="U93" s="140"/>
      <c r="V93" s="245">
        <f>IF($D$18="YES", (U93), (0))</f>
        <v>0</v>
      </c>
      <c r="W93" s="210"/>
      <c r="X93" s="140"/>
      <c r="Y93" s="245">
        <f>IF($D$18="YES", (X93), (0))</f>
        <v>0</v>
      </c>
      <c r="Z93" s="210"/>
      <c r="AA93" s="210"/>
      <c r="AB93" s="240"/>
      <c r="AC93" s="246"/>
      <c r="AD93" s="210"/>
      <c r="AE93" s="161">
        <f t="shared" si="178"/>
        <v>0</v>
      </c>
      <c r="AF93" s="99"/>
      <c r="AG93" s="154"/>
      <c r="AH93" s="154">
        <f t="shared" si="172"/>
        <v>0</v>
      </c>
      <c r="AI93" s="154"/>
      <c r="AJ93" s="154">
        <f t="shared" si="173"/>
        <v>0</v>
      </c>
      <c r="AK93" s="154"/>
      <c r="AL93" s="154">
        <f t="shared" si="174"/>
        <v>0</v>
      </c>
      <c r="AM93" s="154"/>
      <c r="AN93" s="154">
        <f t="shared" si="177"/>
        <v>0</v>
      </c>
      <c r="AO93" s="155"/>
      <c r="AP93" s="154"/>
      <c r="AQ93" s="226">
        <f>(R93*H93)*G93</f>
        <v>0</v>
      </c>
      <c r="AR93" s="154"/>
      <c r="AS93" s="226">
        <f>(U93*H93)*G93</f>
        <v>0</v>
      </c>
      <c r="AT93" s="154"/>
      <c r="AU93" s="226">
        <f>(X93*H93)*G93</f>
        <v>0</v>
      </c>
      <c r="AV93" s="154"/>
      <c r="AW93" s="226">
        <f>SUM(AP93:AV93)</f>
        <v>0</v>
      </c>
      <c r="AX93" s="155"/>
      <c r="AY93" s="148"/>
      <c r="AZ93" s="232"/>
      <c r="BA93" s="232"/>
      <c r="BB93" s="232"/>
      <c r="BC93" s="232"/>
      <c r="BD93" s="232"/>
      <c r="BE93" s="232"/>
      <c r="BF93" s="232">
        <f>IF($O$18&lt;BF$24,0,IF($O$18&gt;BF$25,0,$AZ93))</f>
        <v>0</v>
      </c>
      <c r="BG93" s="232">
        <f>IF($O$18&lt;BG$24,0,IF($O$18&gt;BG$25,0,$BA93))</f>
        <v>0</v>
      </c>
      <c r="BH93" s="232">
        <f>IF($O$18&lt;BH$24,0,IF($O$18&gt;BH$25,0,$BB93))</f>
        <v>0</v>
      </c>
      <c r="BI93" s="232">
        <f>IF($O$18&lt;BI$24,0,IF($O$18&gt;BI$25,0,$BC93))</f>
        <v>0</v>
      </c>
      <c r="BJ93" s="232">
        <f>IF($O$18&lt;BJ$24,0,IF($O$18&gt;BJ$25,0,$BD93))</f>
        <v>0</v>
      </c>
      <c r="BK93" s="232">
        <f>IF($O$18&lt;BK$24,0,IF($O$18&gt;BK$25,0,$BE93))</f>
        <v>0</v>
      </c>
      <c r="BL93" s="233">
        <f t="shared" si="179"/>
        <v>0</v>
      </c>
      <c r="BM93" s="150"/>
    </row>
    <row r="94" spans="1:65" ht="11.25" customHeight="1">
      <c r="A94" s="132" t="s">
        <v>193</v>
      </c>
      <c r="B94" s="133"/>
      <c r="C94" s="111"/>
      <c r="D94" s="107">
        <v>4</v>
      </c>
      <c r="E94" s="123" t="s">
        <v>194</v>
      </c>
      <c r="F94" s="123" t="s">
        <v>86</v>
      </c>
      <c r="G94" s="242">
        <v>0.82</v>
      </c>
      <c r="H94" s="113">
        <v>72</v>
      </c>
      <c r="I94" s="236"/>
      <c r="J94" s="119">
        <v>1776147</v>
      </c>
      <c r="K94" s="161"/>
      <c r="L94" s="368">
        <v>43983</v>
      </c>
      <c r="M94" s="369"/>
      <c r="N94" s="161"/>
      <c r="O94" s="368">
        <v>44046</v>
      </c>
      <c r="P94" s="369"/>
      <c r="Q94" s="210"/>
      <c r="R94" s="140"/>
      <c r="S94" s="245">
        <f>IF($D$18="YES", (R94), (0))</f>
        <v>0</v>
      </c>
      <c r="T94" s="210"/>
      <c r="U94" s="140"/>
      <c r="V94" s="245">
        <f>IF($D$18="YES", (U94), (0))</f>
        <v>0</v>
      </c>
      <c r="W94" s="210"/>
      <c r="X94" s="140"/>
      <c r="Y94" s="245">
        <f>IF($D$18="YES", (X94), (0))</f>
        <v>0</v>
      </c>
      <c r="Z94" s="210"/>
      <c r="AA94" s="210"/>
      <c r="AB94" s="240"/>
      <c r="AC94" s="246"/>
      <c r="AD94" s="210"/>
      <c r="AE94" s="161">
        <f t="shared" si="178"/>
        <v>0</v>
      </c>
      <c r="AF94" s="99"/>
      <c r="AG94" s="154"/>
      <c r="AH94" s="154">
        <f t="shared" si="172"/>
        <v>0</v>
      </c>
      <c r="AI94" s="154"/>
      <c r="AJ94" s="154">
        <f t="shared" si="173"/>
        <v>0</v>
      </c>
      <c r="AK94" s="154"/>
      <c r="AL94" s="154">
        <f t="shared" si="174"/>
        <v>0</v>
      </c>
      <c r="AM94" s="154"/>
      <c r="AN94" s="154">
        <f t="shared" si="177"/>
        <v>0</v>
      </c>
      <c r="AO94" s="155"/>
      <c r="AP94" s="154"/>
      <c r="AQ94" s="226">
        <f>(R94*H94)*G94</f>
        <v>0</v>
      </c>
      <c r="AR94" s="154"/>
      <c r="AS94" s="226">
        <f>(U94*H94)*G94</f>
        <v>0</v>
      </c>
      <c r="AT94" s="154"/>
      <c r="AU94" s="226">
        <f>(X94*H94)*G94</f>
        <v>0</v>
      </c>
      <c r="AV94" s="154"/>
      <c r="AW94" s="226">
        <f>SUM(AP94:AV94)</f>
        <v>0</v>
      </c>
      <c r="AX94" s="155"/>
      <c r="AY94" s="148"/>
      <c r="AZ94" s="232"/>
      <c r="BA94" s="232"/>
      <c r="BB94" s="232"/>
      <c r="BC94" s="232"/>
      <c r="BD94" s="232"/>
      <c r="BE94" s="232"/>
      <c r="BF94" s="232">
        <f>IF($O$18&lt;BF$24,0,IF($O$18&gt;BF$25,0,$AZ94))</f>
        <v>0</v>
      </c>
      <c r="BG94" s="232">
        <f>IF($O$18&lt;BG$24,0,IF($O$18&gt;BG$25,0,$BA94))</f>
        <v>0</v>
      </c>
      <c r="BH94" s="232">
        <f>IF($O$18&lt;BH$24,0,IF($O$18&gt;BH$25,0,$BB94))</f>
        <v>0</v>
      </c>
      <c r="BI94" s="232">
        <f>IF($O$18&lt;BI$24,0,IF($O$18&gt;BI$25,0,$BC94))</f>
        <v>0</v>
      </c>
      <c r="BJ94" s="232">
        <f>IF($O$18&lt;BJ$24,0,IF($O$18&gt;BJ$25,0,$BD94))</f>
        <v>0</v>
      </c>
      <c r="BK94" s="232">
        <f>IF($O$18&lt;BK$24,0,IF($O$18&gt;BK$25,0,$BE94))</f>
        <v>0</v>
      </c>
      <c r="BL94" s="233">
        <f t="shared" si="179"/>
        <v>0</v>
      </c>
      <c r="BM94" s="150"/>
    </row>
    <row r="95" spans="1:65" ht="15" customHeight="1">
      <c r="A95" s="262" t="s">
        <v>195</v>
      </c>
      <c r="B95" s="234"/>
      <c r="C95" s="248"/>
      <c r="D95" s="116"/>
      <c r="E95" s="124"/>
      <c r="F95" s="259"/>
      <c r="G95" s="184"/>
      <c r="H95" s="235"/>
      <c r="I95" s="236"/>
      <c r="J95" s="249"/>
      <c r="K95" s="161"/>
      <c r="L95" s="250"/>
      <c r="M95" s="250"/>
      <c r="N95" s="161"/>
      <c r="O95" s="161"/>
      <c r="P95" s="239"/>
      <c r="Q95" s="210"/>
      <c r="R95" s="161"/>
      <c r="S95" s="239"/>
      <c r="T95" s="210"/>
      <c r="U95" s="161"/>
      <c r="V95" s="239"/>
      <c r="W95" s="210"/>
      <c r="X95" s="161"/>
      <c r="Y95" s="263"/>
      <c r="Z95" s="210"/>
      <c r="AA95" s="210"/>
      <c r="AB95" s="240"/>
      <c r="AC95" s="241"/>
      <c r="AD95" s="210"/>
      <c r="AE95" s="161">
        <f>SUM(AE96:AE97)</f>
        <v>0</v>
      </c>
      <c r="AF95" s="99"/>
      <c r="AG95" s="154"/>
      <c r="AH95" s="154">
        <f t="shared" si="172"/>
        <v>0</v>
      </c>
      <c r="AI95" s="154"/>
      <c r="AJ95" s="154">
        <f t="shared" si="173"/>
        <v>0</v>
      </c>
      <c r="AK95" s="154"/>
      <c r="AL95" s="154">
        <f t="shared" si="174"/>
        <v>0</v>
      </c>
      <c r="AM95" s="154"/>
      <c r="AN95" s="154">
        <f t="shared" si="177"/>
        <v>0</v>
      </c>
      <c r="AO95" s="155"/>
      <c r="AP95" s="154"/>
      <c r="AQ95" s="226"/>
      <c r="AR95" s="154"/>
      <c r="AS95" s="226"/>
      <c r="AT95" s="154"/>
      <c r="AU95" s="226"/>
      <c r="AV95" s="154"/>
      <c r="AW95" s="226"/>
      <c r="AX95" s="155"/>
      <c r="AY95" s="148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3"/>
      <c r="BM95" s="150"/>
    </row>
    <row r="96" spans="1:65" ht="11.25" customHeight="1">
      <c r="A96" s="132" t="s">
        <v>196</v>
      </c>
      <c r="B96" s="133"/>
      <c r="C96" s="112"/>
      <c r="D96" s="107" t="s">
        <v>98</v>
      </c>
      <c r="E96" s="123" t="s">
        <v>190</v>
      </c>
      <c r="F96" s="123" t="s">
        <v>86</v>
      </c>
      <c r="G96" s="242">
        <v>1.35</v>
      </c>
      <c r="H96" s="120">
        <v>72</v>
      </c>
      <c r="I96" s="243"/>
      <c r="J96" s="119">
        <v>1776767</v>
      </c>
      <c r="K96" s="244"/>
      <c r="L96" s="368">
        <v>43983</v>
      </c>
      <c r="M96" s="369"/>
      <c r="N96" s="244"/>
      <c r="O96" s="368">
        <v>44046</v>
      </c>
      <c r="P96" s="369"/>
      <c r="Q96" s="210"/>
      <c r="R96" s="140"/>
      <c r="S96" s="245">
        <f>IF($D$18="YES", (R96), (0))</f>
        <v>0</v>
      </c>
      <c r="T96" s="210"/>
      <c r="U96" s="140"/>
      <c r="V96" s="245">
        <f>IF($D$18="YES", (U96), (0))</f>
        <v>0</v>
      </c>
      <c r="W96" s="210"/>
      <c r="X96" s="140"/>
      <c r="Y96" s="245">
        <f>IF($D$18="YES", (X96), (0))</f>
        <v>0</v>
      </c>
      <c r="Z96" s="210"/>
      <c r="AA96" s="210"/>
      <c r="AB96" s="240"/>
      <c r="AC96" s="246"/>
      <c r="AD96" s="210"/>
      <c r="AE96" s="161">
        <f t="shared" ref="AE96:AE97" si="180">SUM(R96,S96,U96,V96,X96,Y96)</f>
        <v>0</v>
      </c>
      <c r="AF96" s="99"/>
      <c r="AG96" s="154"/>
      <c r="AH96" s="154">
        <f t="shared" si="172"/>
        <v>0</v>
      </c>
      <c r="AI96" s="154"/>
      <c r="AJ96" s="154">
        <f t="shared" si="173"/>
        <v>0</v>
      </c>
      <c r="AK96" s="154"/>
      <c r="AL96" s="154">
        <f t="shared" si="174"/>
        <v>0</v>
      </c>
      <c r="AM96" s="154"/>
      <c r="AN96" s="154">
        <f t="shared" si="177"/>
        <v>0</v>
      </c>
      <c r="AO96" s="155"/>
      <c r="AP96" s="154"/>
      <c r="AQ96" s="226">
        <f>(R96*H96)*G96</f>
        <v>0</v>
      </c>
      <c r="AR96" s="154"/>
      <c r="AS96" s="226">
        <f>(U96*H96)*G96</f>
        <v>0</v>
      </c>
      <c r="AT96" s="154"/>
      <c r="AU96" s="226">
        <f>(X96*H96)*G96</f>
        <v>0</v>
      </c>
      <c r="AV96" s="154"/>
      <c r="AW96" s="226">
        <f>SUM(AP96:AV96)</f>
        <v>0</v>
      </c>
      <c r="AX96" s="155"/>
      <c r="AY96" s="148"/>
      <c r="AZ96" s="232"/>
      <c r="BA96" s="232"/>
      <c r="BB96" s="232"/>
      <c r="BC96" s="232"/>
      <c r="BD96" s="232"/>
      <c r="BE96" s="232"/>
      <c r="BF96" s="232">
        <f>IF($O$18&lt;BF$24,0,IF($O$18&gt;BF$25,0,$AZ96))</f>
        <v>0</v>
      </c>
      <c r="BG96" s="232">
        <f>IF($O$18&lt;BG$24,0,IF($O$18&gt;BG$25,0,$BA96))</f>
        <v>0</v>
      </c>
      <c r="BH96" s="232">
        <f>IF($O$18&lt;BH$24,0,IF($O$18&gt;BH$25,0,$BB96))</f>
        <v>0</v>
      </c>
      <c r="BI96" s="232">
        <f>IF($O$18&lt;BI$24,0,IF($O$18&gt;BI$25,0,$BC96))</f>
        <v>0</v>
      </c>
      <c r="BJ96" s="232">
        <f>IF($O$18&lt;BJ$24,0,IF($O$18&gt;BJ$25,0,$BD96))</f>
        <v>0</v>
      </c>
      <c r="BK96" s="232">
        <f>IF($O$18&lt;BK$24,0,IF($O$18&gt;BK$25,0,$BE96))</f>
        <v>0</v>
      </c>
      <c r="BL96" s="233">
        <f t="shared" ref="BL96:BL97" si="181">SUM(BF96:BK96)</f>
        <v>0</v>
      </c>
      <c r="BM96" s="150"/>
    </row>
    <row r="97" spans="1:65" ht="11.25" customHeight="1">
      <c r="A97" s="132" t="s">
        <v>197</v>
      </c>
      <c r="B97" s="133"/>
      <c r="C97" s="112"/>
      <c r="D97" s="107" t="s">
        <v>98</v>
      </c>
      <c r="E97" s="123" t="s">
        <v>198</v>
      </c>
      <c r="F97" s="123" t="s">
        <v>86</v>
      </c>
      <c r="G97" s="242">
        <v>1.35</v>
      </c>
      <c r="H97" s="120">
        <v>72</v>
      </c>
      <c r="I97" s="243"/>
      <c r="J97" s="119">
        <v>1776827</v>
      </c>
      <c r="K97" s="244"/>
      <c r="L97" s="368">
        <v>43983</v>
      </c>
      <c r="M97" s="369"/>
      <c r="N97" s="244"/>
      <c r="O97" s="368">
        <v>44046</v>
      </c>
      <c r="P97" s="369"/>
      <c r="Q97" s="210"/>
      <c r="R97" s="140"/>
      <c r="S97" s="245">
        <f>IF($D$18="YES", (R97), (0))</f>
        <v>0</v>
      </c>
      <c r="T97" s="210"/>
      <c r="U97" s="140"/>
      <c r="V97" s="245">
        <f>IF($D$18="YES", (U97), (0))</f>
        <v>0</v>
      </c>
      <c r="W97" s="210"/>
      <c r="X97" s="140"/>
      <c r="Y97" s="245">
        <f>IF($D$18="YES", (X97), (0))</f>
        <v>0</v>
      </c>
      <c r="Z97" s="210"/>
      <c r="AA97" s="210"/>
      <c r="AB97" s="240"/>
      <c r="AC97" s="246"/>
      <c r="AD97" s="210"/>
      <c r="AE97" s="161">
        <f t="shared" si="180"/>
        <v>0</v>
      </c>
      <c r="AF97" s="99"/>
      <c r="AG97" s="154"/>
      <c r="AH97" s="154">
        <f t="shared" si="172"/>
        <v>0</v>
      </c>
      <c r="AI97" s="154"/>
      <c r="AJ97" s="154">
        <f t="shared" si="173"/>
        <v>0</v>
      </c>
      <c r="AK97" s="154"/>
      <c r="AL97" s="154">
        <f t="shared" si="174"/>
        <v>0</v>
      </c>
      <c r="AM97" s="154"/>
      <c r="AN97" s="154">
        <f t="shared" si="177"/>
        <v>0</v>
      </c>
      <c r="AO97" s="155"/>
      <c r="AP97" s="154"/>
      <c r="AQ97" s="226">
        <f>(R97*H97)*G97</f>
        <v>0</v>
      </c>
      <c r="AR97" s="154"/>
      <c r="AS97" s="226">
        <f>(U97*H97)*G97</f>
        <v>0</v>
      </c>
      <c r="AT97" s="154"/>
      <c r="AU97" s="226">
        <f>(X97*H97)*G97</f>
        <v>0</v>
      </c>
      <c r="AV97" s="154"/>
      <c r="AW97" s="226">
        <f>SUM(AP97:AV97)</f>
        <v>0</v>
      </c>
      <c r="AX97" s="155"/>
      <c r="AY97" s="148"/>
      <c r="AZ97" s="232"/>
      <c r="BA97" s="232"/>
      <c r="BB97" s="232"/>
      <c r="BC97" s="232"/>
      <c r="BD97" s="232"/>
      <c r="BE97" s="232"/>
      <c r="BF97" s="232">
        <f>IF($O$18&lt;BF$24,0,IF($O$18&gt;BF$25,0,$AZ97))</f>
        <v>0</v>
      </c>
      <c r="BG97" s="232">
        <f>IF($O$18&lt;BG$24,0,IF($O$18&gt;BG$25,0,$BA97))</f>
        <v>0</v>
      </c>
      <c r="BH97" s="232">
        <f>IF($O$18&lt;BH$24,0,IF($O$18&gt;BH$25,0,$BB97))</f>
        <v>0</v>
      </c>
      <c r="BI97" s="232">
        <f>IF($O$18&lt;BI$24,0,IF($O$18&gt;BI$25,0,$BC97))</f>
        <v>0</v>
      </c>
      <c r="BJ97" s="232">
        <f>IF($O$18&lt;BJ$24,0,IF($O$18&gt;BJ$25,0,$BD97))</f>
        <v>0</v>
      </c>
      <c r="BK97" s="232">
        <f>IF($O$18&lt;BK$24,0,IF($O$18&gt;BK$25,0,$BE97))</f>
        <v>0</v>
      </c>
      <c r="BL97" s="233">
        <f t="shared" si="181"/>
        <v>0</v>
      </c>
      <c r="BM97" s="150"/>
    </row>
    <row r="98" spans="1:65" ht="15" customHeight="1">
      <c r="A98" s="262" t="s">
        <v>199</v>
      </c>
      <c r="B98" s="234"/>
      <c r="C98" s="248"/>
      <c r="D98" s="116"/>
      <c r="E98" s="124"/>
      <c r="F98" s="259"/>
      <c r="G98" s="184"/>
      <c r="H98" s="235"/>
      <c r="I98" s="236"/>
      <c r="J98" s="249"/>
      <c r="K98" s="161"/>
      <c r="L98" s="250"/>
      <c r="M98" s="250"/>
      <c r="N98" s="161"/>
      <c r="O98" s="161"/>
      <c r="P98" s="239"/>
      <c r="Q98" s="210"/>
      <c r="R98" s="161"/>
      <c r="S98" s="239"/>
      <c r="T98" s="210"/>
      <c r="U98" s="161"/>
      <c r="V98" s="239"/>
      <c r="W98" s="210"/>
      <c r="X98" s="161"/>
      <c r="Y98" s="263"/>
      <c r="Z98" s="210"/>
      <c r="AA98" s="210"/>
      <c r="AB98" s="240"/>
      <c r="AC98" s="241"/>
      <c r="AD98" s="210"/>
      <c r="AE98" s="161">
        <f>SUM(AE100:AE100)</f>
        <v>0</v>
      </c>
      <c r="AF98" s="99"/>
      <c r="AG98" s="154"/>
      <c r="AH98" s="154">
        <f t="shared" ref="AH98:AH104" si="182">R98*H98</f>
        <v>0</v>
      </c>
      <c r="AI98" s="154"/>
      <c r="AJ98" s="154">
        <f t="shared" ref="AJ98:AJ104" si="183">U98*H98</f>
        <v>0</v>
      </c>
      <c r="AK98" s="154"/>
      <c r="AL98" s="154">
        <f t="shared" ref="AL98:AL104" si="184">X98*H98</f>
        <v>0</v>
      </c>
      <c r="AM98" s="154"/>
      <c r="AN98" s="154">
        <f t="shared" ref="AN98:AN104" si="185">SUM(AH98,AJ98,AL98)</f>
        <v>0</v>
      </c>
      <c r="AO98" s="155"/>
      <c r="AP98" s="154"/>
      <c r="AQ98" s="226"/>
      <c r="AR98" s="154"/>
      <c r="AS98" s="226"/>
      <c r="AT98" s="154"/>
      <c r="AU98" s="226"/>
      <c r="AV98" s="154"/>
      <c r="AW98" s="226"/>
      <c r="AX98" s="155"/>
      <c r="AY98" s="148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3"/>
      <c r="BM98" s="150"/>
    </row>
    <row r="99" spans="1:65" ht="11.25" customHeight="1">
      <c r="A99" s="132" t="s">
        <v>200</v>
      </c>
      <c r="B99" s="133"/>
      <c r="C99" s="112"/>
      <c r="D99" s="107">
        <v>8</v>
      </c>
      <c r="E99" s="123" t="s">
        <v>201</v>
      </c>
      <c r="F99" s="123" t="s">
        <v>86</v>
      </c>
      <c r="G99" s="242">
        <v>1.85</v>
      </c>
      <c r="H99" s="120">
        <v>72</v>
      </c>
      <c r="I99" s="243"/>
      <c r="J99" s="119">
        <v>1777027</v>
      </c>
      <c r="K99" s="244"/>
      <c r="L99" s="368">
        <v>43983</v>
      </c>
      <c r="M99" s="369"/>
      <c r="N99" s="244"/>
      <c r="O99" s="368">
        <v>44046</v>
      </c>
      <c r="P99" s="369"/>
      <c r="Q99" s="210"/>
      <c r="R99" s="140"/>
      <c r="S99" s="245">
        <f>IF($D$18="YES", (R99), (0))</f>
        <v>0</v>
      </c>
      <c r="T99" s="210"/>
      <c r="U99" s="140"/>
      <c r="V99" s="245">
        <f>IF($D$18="YES", (U99), (0))</f>
        <v>0</v>
      </c>
      <c r="W99" s="210"/>
      <c r="X99" s="140"/>
      <c r="Y99" s="245">
        <f>IF($D$18="YES", (X99), (0))</f>
        <v>0</v>
      </c>
      <c r="Z99" s="210"/>
      <c r="AA99" s="210"/>
      <c r="AB99" s="240"/>
      <c r="AC99" s="246"/>
      <c r="AD99" s="210"/>
      <c r="AE99" s="161">
        <f>SUM(R99,S99,U99,V99,X99,Y99)</f>
        <v>0</v>
      </c>
      <c r="AF99" s="99"/>
      <c r="AG99" s="154"/>
      <c r="AH99" s="154">
        <f>R99*H99</f>
        <v>0</v>
      </c>
      <c r="AI99" s="154"/>
      <c r="AJ99" s="154">
        <f>U99*H99</f>
        <v>0</v>
      </c>
      <c r="AK99" s="154"/>
      <c r="AL99" s="154">
        <f>X99*H99</f>
        <v>0</v>
      </c>
      <c r="AM99" s="154"/>
      <c r="AN99" s="154">
        <f>SUM(AH99,AJ99,AL99)</f>
        <v>0</v>
      </c>
      <c r="AO99" s="155"/>
      <c r="AP99" s="154"/>
      <c r="AQ99" s="226">
        <f>(R99*H99)*G99</f>
        <v>0</v>
      </c>
      <c r="AR99" s="154"/>
      <c r="AS99" s="226">
        <f>(U99*H99)*G99</f>
        <v>0</v>
      </c>
      <c r="AT99" s="154"/>
      <c r="AU99" s="226">
        <f>(X99*H99)*G99</f>
        <v>0</v>
      </c>
      <c r="AV99" s="154"/>
      <c r="AW99" s="226">
        <f>SUM(AP99:AV99)</f>
        <v>0</v>
      </c>
      <c r="AX99" s="155"/>
      <c r="AY99" s="148"/>
      <c r="AZ99" s="232"/>
      <c r="BA99" s="232"/>
      <c r="BB99" s="232"/>
      <c r="BC99" s="232"/>
      <c r="BD99" s="232"/>
      <c r="BE99" s="232"/>
      <c r="BF99" s="232">
        <f>IF($O$18&lt;BF$24,0,IF($O$18&gt;BF$25,0,$AZ99))</f>
        <v>0</v>
      </c>
      <c r="BG99" s="232">
        <f>IF($O$18&lt;BG$24,0,IF($O$18&gt;BG$25,0,$BA99))</f>
        <v>0</v>
      </c>
      <c r="BH99" s="232">
        <f>IF($O$18&lt;BH$24,0,IF($O$18&gt;BH$25,0,$BB99))</f>
        <v>0</v>
      </c>
      <c r="BI99" s="232">
        <f>IF($O$18&lt;BI$24,0,IF($O$18&gt;BI$25,0,$BC99))</f>
        <v>0</v>
      </c>
      <c r="BJ99" s="232">
        <f>IF($O$18&lt;BJ$24,0,IF($O$18&gt;BJ$25,0,$BD99))</f>
        <v>0</v>
      </c>
      <c r="BK99" s="232">
        <f>IF($O$18&lt;BK$24,0,IF($O$18&gt;BK$25,0,$BE99))</f>
        <v>0</v>
      </c>
      <c r="BL99" s="233">
        <f>SUM(BF99:BK99)</f>
        <v>0</v>
      </c>
      <c r="BM99" s="150"/>
    </row>
    <row r="100" spans="1:65" ht="11.25" customHeight="1">
      <c r="A100" s="134" t="s">
        <v>202</v>
      </c>
      <c r="B100" s="304"/>
      <c r="C100" s="264"/>
      <c r="D100" s="364">
        <v>4</v>
      </c>
      <c r="E100" s="125" t="s">
        <v>192</v>
      </c>
      <c r="F100" s="125" t="s">
        <v>86</v>
      </c>
      <c r="G100" s="265">
        <v>1.1499999999999999</v>
      </c>
      <c r="H100" s="266">
        <v>72</v>
      </c>
      <c r="I100" s="267"/>
      <c r="J100" s="305">
        <v>1777077</v>
      </c>
      <c r="K100" s="268"/>
      <c r="L100" s="370">
        <v>43983</v>
      </c>
      <c r="M100" s="371"/>
      <c r="N100" s="268"/>
      <c r="O100" s="370">
        <v>44046</v>
      </c>
      <c r="P100" s="371"/>
      <c r="Q100" s="269"/>
      <c r="R100" s="141"/>
      <c r="S100" s="270">
        <f>IF($D$18="YES", (R100), (0))</f>
        <v>0</v>
      </c>
      <c r="T100" s="269"/>
      <c r="U100" s="141"/>
      <c r="V100" s="270">
        <f>IF($D$18="YES", (U100), (0))</f>
        <v>0</v>
      </c>
      <c r="W100" s="269"/>
      <c r="X100" s="141"/>
      <c r="Y100" s="270">
        <f>IF($D$18="YES", (X100), (0))</f>
        <v>0</v>
      </c>
      <c r="Z100" s="210"/>
      <c r="AA100" s="210"/>
      <c r="AB100" s="240"/>
      <c r="AC100" s="246"/>
      <c r="AD100" s="210"/>
      <c r="AE100" s="161">
        <f t="shared" ref="AE100" si="186">SUM(R100,S100,U100,V100,X100,Y100)</f>
        <v>0</v>
      </c>
      <c r="AF100" s="99"/>
      <c r="AG100" s="154"/>
      <c r="AH100" s="154">
        <f t="shared" si="182"/>
        <v>0</v>
      </c>
      <c r="AI100" s="154"/>
      <c r="AJ100" s="154">
        <f t="shared" si="183"/>
        <v>0</v>
      </c>
      <c r="AK100" s="154"/>
      <c r="AL100" s="154">
        <f t="shared" si="184"/>
        <v>0</v>
      </c>
      <c r="AM100" s="154"/>
      <c r="AN100" s="154">
        <f t="shared" si="185"/>
        <v>0</v>
      </c>
      <c r="AO100" s="155"/>
      <c r="AP100" s="154"/>
      <c r="AQ100" s="226">
        <f>(R100*H100)*G100</f>
        <v>0</v>
      </c>
      <c r="AR100" s="154"/>
      <c r="AS100" s="226">
        <f>(U100*H100)*G100</f>
        <v>0</v>
      </c>
      <c r="AT100" s="154"/>
      <c r="AU100" s="226">
        <f>(X100*H100)*G100</f>
        <v>0</v>
      </c>
      <c r="AV100" s="154"/>
      <c r="AW100" s="226">
        <f>SUM(AP100:AV100)</f>
        <v>0</v>
      </c>
      <c r="AX100" s="155"/>
      <c r="AY100" s="148"/>
      <c r="AZ100" s="232"/>
      <c r="BA100" s="232"/>
      <c r="BB100" s="232"/>
      <c r="BC100" s="232"/>
      <c r="BD100" s="232"/>
      <c r="BE100" s="232"/>
      <c r="BF100" s="232">
        <f>IF($O$18&lt;BF$24,0,IF($O$18&gt;BF$25,0,$AZ100))</f>
        <v>0</v>
      </c>
      <c r="BG100" s="232">
        <f>IF($O$18&lt;BG$24,0,IF($O$18&gt;BG$25,0,$BA100))</f>
        <v>0</v>
      </c>
      <c r="BH100" s="232">
        <f>IF($O$18&lt;BH$24,0,IF($O$18&gt;BH$25,0,$BB100))</f>
        <v>0</v>
      </c>
      <c r="BI100" s="232">
        <f>IF($O$18&lt;BI$24,0,IF($O$18&gt;BI$25,0,$BC100))</f>
        <v>0</v>
      </c>
      <c r="BJ100" s="232">
        <f>IF($O$18&lt;BJ$24,0,IF($O$18&gt;BJ$25,0,$BD100))</f>
        <v>0</v>
      </c>
      <c r="BK100" s="232">
        <f>IF($O$18&lt;BK$24,0,IF($O$18&gt;BK$25,0,$BE100))</f>
        <v>0</v>
      </c>
      <c r="BL100" s="233">
        <f t="shared" ref="BL100" si="187">SUM(BF100:BK100)</f>
        <v>0</v>
      </c>
      <c r="BM100" s="150"/>
    </row>
    <row r="101" spans="1:65" ht="15" customHeight="1">
      <c r="A101" s="101" t="s">
        <v>203</v>
      </c>
      <c r="B101" s="234"/>
      <c r="C101" s="163"/>
      <c r="D101" s="114"/>
      <c r="E101" s="124"/>
      <c r="F101" s="258"/>
      <c r="G101" s="184"/>
      <c r="H101" s="235"/>
      <c r="I101" s="236"/>
      <c r="J101" s="249"/>
      <c r="K101" s="161"/>
      <c r="L101" s="250"/>
      <c r="M101" s="250"/>
      <c r="N101" s="161"/>
      <c r="O101" s="161"/>
      <c r="P101" s="239"/>
      <c r="Q101" s="210"/>
      <c r="R101" s="161"/>
      <c r="S101" s="239"/>
      <c r="T101" s="210"/>
      <c r="U101" s="161"/>
      <c r="V101" s="239"/>
      <c r="W101" s="210"/>
      <c r="X101" s="161"/>
      <c r="Y101" s="239"/>
      <c r="Z101" s="210"/>
      <c r="AA101" s="210"/>
      <c r="AB101" s="240"/>
      <c r="AC101" s="241"/>
      <c r="AD101" s="210"/>
      <c r="AE101" s="161">
        <f>SUM(AE102:AE104)</f>
        <v>0</v>
      </c>
      <c r="AF101" s="99"/>
      <c r="AG101" s="154"/>
      <c r="AH101" s="154">
        <f t="shared" si="182"/>
        <v>0</v>
      </c>
      <c r="AI101" s="154"/>
      <c r="AJ101" s="154">
        <f t="shared" si="183"/>
        <v>0</v>
      </c>
      <c r="AK101" s="154"/>
      <c r="AL101" s="154">
        <f t="shared" si="184"/>
        <v>0</v>
      </c>
      <c r="AM101" s="154"/>
      <c r="AN101" s="154">
        <f t="shared" si="185"/>
        <v>0</v>
      </c>
      <c r="AO101" s="155"/>
      <c r="AP101" s="154"/>
      <c r="AQ101" s="226"/>
      <c r="AR101" s="154"/>
      <c r="AS101" s="226"/>
      <c r="AT101" s="154"/>
      <c r="AU101" s="226"/>
      <c r="AV101" s="154"/>
      <c r="AW101" s="226"/>
      <c r="AX101" s="155"/>
      <c r="AY101" s="148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3"/>
      <c r="BM101" s="150"/>
    </row>
    <row r="102" spans="1:65" ht="11.25" customHeight="1">
      <c r="A102" s="295" t="s">
        <v>204</v>
      </c>
      <c r="B102" s="296" t="s">
        <v>205</v>
      </c>
      <c r="C102" s="112"/>
      <c r="D102" s="107">
        <v>35</v>
      </c>
      <c r="E102" s="123" t="s">
        <v>99</v>
      </c>
      <c r="F102" s="123" t="s">
        <v>100</v>
      </c>
      <c r="G102" s="242">
        <v>3.98</v>
      </c>
      <c r="H102" s="113">
        <v>30</v>
      </c>
      <c r="I102" s="243"/>
      <c r="J102" s="115">
        <v>1725035</v>
      </c>
      <c r="K102" s="244"/>
      <c r="L102" s="368">
        <v>44081</v>
      </c>
      <c r="M102" s="369"/>
      <c r="N102" s="244"/>
      <c r="O102" s="368">
        <v>44095</v>
      </c>
      <c r="P102" s="369"/>
      <c r="Q102" s="210"/>
      <c r="R102" s="140"/>
      <c r="S102" s="245">
        <f>IF($D$18="YES", (R102), (0))</f>
        <v>0</v>
      </c>
      <c r="T102" s="210"/>
      <c r="U102" s="140"/>
      <c r="V102" s="245">
        <f>IF($D$18="YES", (U102), (0))</f>
        <v>0</v>
      </c>
      <c r="W102" s="210"/>
      <c r="X102" s="140"/>
      <c r="Y102" s="245">
        <f>IF($D$18="YES", (X102), (0))</f>
        <v>0</v>
      </c>
      <c r="Z102" s="210"/>
      <c r="AA102" s="210"/>
      <c r="AB102" s="240"/>
      <c r="AC102" s="246"/>
      <c r="AD102" s="210"/>
      <c r="AE102" s="161">
        <f t="shared" ref="AE102:AE104" si="188">SUM(R102,S102,U102,V102,X102,Y102)</f>
        <v>0</v>
      </c>
      <c r="AF102" s="99"/>
      <c r="AG102" s="154"/>
      <c r="AH102" s="154">
        <f t="shared" si="182"/>
        <v>0</v>
      </c>
      <c r="AI102" s="154"/>
      <c r="AJ102" s="154">
        <f t="shared" si="183"/>
        <v>0</v>
      </c>
      <c r="AK102" s="154"/>
      <c r="AL102" s="154">
        <f t="shared" si="184"/>
        <v>0</v>
      </c>
      <c r="AM102" s="154"/>
      <c r="AN102" s="154">
        <f t="shared" si="185"/>
        <v>0</v>
      </c>
      <c r="AO102" s="155"/>
      <c r="AP102" s="154"/>
      <c r="AQ102" s="226">
        <f>(R102*H102)*G102</f>
        <v>0</v>
      </c>
      <c r="AR102" s="154"/>
      <c r="AS102" s="226">
        <f>(U102*H102)*G102</f>
        <v>0</v>
      </c>
      <c r="AT102" s="154"/>
      <c r="AU102" s="226">
        <f>(X102*H102)*G102</f>
        <v>0</v>
      </c>
      <c r="AV102" s="154"/>
      <c r="AW102" s="226">
        <f>SUM(AP102:AV102)</f>
        <v>0</v>
      </c>
      <c r="AX102" s="155"/>
      <c r="AY102" s="148"/>
      <c r="AZ102" s="232"/>
      <c r="BA102" s="232"/>
      <c r="BB102" s="232"/>
      <c r="BC102" s="232"/>
      <c r="BD102" s="232"/>
      <c r="BE102" s="232"/>
      <c r="BF102" s="232">
        <f>IF($O$18&lt;BF$24,0,IF($O$18&gt;BF$25,0,$AZ102))</f>
        <v>0</v>
      </c>
      <c r="BG102" s="232">
        <f>IF($O$18&lt;BG$24,0,IF($O$18&gt;BG$25,0,$BA102))</f>
        <v>0</v>
      </c>
      <c r="BH102" s="232">
        <f>IF($O$18&lt;BH$24,0,IF($O$18&gt;BH$25,0,$BB102))</f>
        <v>0</v>
      </c>
      <c r="BI102" s="232">
        <f>IF($O$18&lt;BI$24,0,IF($O$18&gt;BI$25,0,$BC102))</f>
        <v>0</v>
      </c>
      <c r="BJ102" s="232">
        <f>IF($O$18&lt;BJ$24,0,IF($O$18&gt;BJ$25,0,$BD102))</f>
        <v>0</v>
      </c>
      <c r="BK102" s="232">
        <f>IF($O$18&lt;BK$24,0,IF($O$18&gt;BK$25,0,$BE102))</f>
        <v>0</v>
      </c>
      <c r="BL102" s="233">
        <f t="shared" ref="BL102:BL104" si="189">SUM(BF102:BK102)</f>
        <v>0</v>
      </c>
      <c r="BM102" s="150"/>
    </row>
    <row r="103" spans="1:65" ht="11.25" customHeight="1">
      <c r="A103" s="295" t="s">
        <v>206</v>
      </c>
      <c r="B103" s="296"/>
      <c r="C103" s="303" t="s">
        <v>63</v>
      </c>
      <c r="D103" s="107">
        <v>70</v>
      </c>
      <c r="E103" s="123" t="s">
        <v>207</v>
      </c>
      <c r="F103" s="123" t="s">
        <v>208</v>
      </c>
      <c r="G103" s="242">
        <v>4.45</v>
      </c>
      <c r="H103" s="113">
        <v>24</v>
      </c>
      <c r="I103" s="243"/>
      <c r="J103" s="115">
        <v>1725155</v>
      </c>
      <c r="K103" s="244"/>
      <c r="L103" s="368">
        <v>44081</v>
      </c>
      <c r="M103" s="369"/>
      <c r="N103" s="244"/>
      <c r="O103" s="368">
        <v>44095</v>
      </c>
      <c r="P103" s="369"/>
      <c r="Q103" s="210"/>
      <c r="R103" s="140"/>
      <c r="S103" s="245">
        <f>IF($D$18="YES", (R103), (0))</f>
        <v>0</v>
      </c>
      <c r="T103" s="210"/>
      <c r="U103" s="140"/>
      <c r="V103" s="245">
        <f>IF($D$18="YES", (U103), (0))</f>
        <v>0</v>
      </c>
      <c r="W103" s="210"/>
      <c r="X103" s="140"/>
      <c r="Y103" s="245">
        <f>IF($D$18="YES", (X103), (0))</f>
        <v>0</v>
      </c>
      <c r="Z103" s="210"/>
      <c r="AA103" s="210"/>
      <c r="AB103" s="240"/>
      <c r="AC103" s="246"/>
      <c r="AD103" s="210"/>
      <c r="AE103" s="161">
        <f t="shared" si="188"/>
        <v>0</v>
      </c>
      <c r="AF103" s="99"/>
      <c r="AG103" s="154"/>
      <c r="AH103" s="154">
        <f t="shared" si="182"/>
        <v>0</v>
      </c>
      <c r="AI103" s="154"/>
      <c r="AJ103" s="154">
        <f t="shared" si="183"/>
        <v>0</v>
      </c>
      <c r="AK103" s="154"/>
      <c r="AL103" s="154">
        <f t="shared" si="184"/>
        <v>0</v>
      </c>
      <c r="AM103" s="154"/>
      <c r="AN103" s="154">
        <f t="shared" si="185"/>
        <v>0</v>
      </c>
      <c r="AO103" s="155"/>
      <c r="AP103" s="154"/>
      <c r="AQ103" s="226">
        <f>(R103*H103)*G103</f>
        <v>0</v>
      </c>
      <c r="AR103" s="154"/>
      <c r="AS103" s="226">
        <f>(U103*H103)*G103</f>
        <v>0</v>
      </c>
      <c r="AT103" s="154"/>
      <c r="AU103" s="226">
        <f>(X103*H103)*G103</f>
        <v>0</v>
      </c>
      <c r="AV103" s="154"/>
      <c r="AW103" s="226">
        <f>SUM(AP103:AV103)</f>
        <v>0</v>
      </c>
      <c r="AX103" s="155"/>
      <c r="AY103" s="148"/>
      <c r="AZ103" s="232"/>
      <c r="BA103" s="232"/>
      <c r="BB103" s="232"/>
      <c r="BC103" s="232"/>
      <c r="BD103" s="232"/>
      <c r="BE103" s="232"/>
      <c r="BF103" s="232">
        <f>IF($O$18&lt;BF$24,0,IF($O$18&gt;BF$25,0,$AZ103))</f>
        <v>0</v>
      </c>
      <c r="BG103" s="232">
        <f>IF($O$18&lt;BG$24,0,IF($O$18&gt;BG$25,0,$BA103))</f>
        <v>0</v>
      </c>
      <c r="BH103" s="232">
        <f>IF($O$18&lt;BH$24,0,IF($O$18&gt;BH$25,0,$BB103))</f>
        <v>0</v>
      </c>
      <c r="BI103" s="232">
        <f>IF($O$18&lt;BI$24,0,IF($O$18&gt;BI$25,0,$BC103))</f>
        <v>0</v>
      </c>
      <c r="BJ103" s="232">
        <f>IF($O$18&lt;BJ$24,0,IF($O$18&gt;BJ$25,0,$BD103))</f>
        <v>0</v>
      </c>
      <c r="BK103" s="232">
        <f>IF($O$18&lt;BK$24,0,IF($O$18&gt;BK$25,0,$BE103))</f>
        <v>0</v>
      </c>
      <c r="BL103" s="233">
        <f t="shared" si="189"/>
        <v>0</v>
      </c>
      <c r="BM103" s="150"/>
    </row>
    <row r="104" spans="1:65" ht="11.25" customHeight="1">
      <c r="A104" s="295" t="s">
        <v>209</v>
      </c>
      <c r="B104" s="296"/>
      <c r="C104" s="112"/>
      <c r="D104" s="107">
        <v>56</v>
      </c>
      <c r="E104" s="123" t="s">
        <v>126</v>
      </c>
      <c r="F104" s="123" t="s">
        <v>208</v>
      </c>
      <c r="G104" s="242">
        <v>3.98</v>
      </c>
      <c r="H104" s="113">
        <v>24</v>
      </c>
      <c r="I104" s="243"/>
      <c r="J104" s="115">
        <v>1725135</v>
      </c>
      <c r="K104" s="244"/>
      <c r="L104" s="368">
        <v>44081</v>
      </c>
      <c r="M104" s="369"/>
      <c r="N104" s="244"/>
      <c r="O104" s="368">
        <v>44095</v>
      </c>
      <c r="P104" s="369"/>
      <c r="Q104" s="210"/>
      <c r="R104" s="140"/>
      <c r="S104" s="245">
        <f>IF($D$18="YES", (R104), (0))</f>
        <v>0</v>
      </c>
      <c r="T104" s="210"/>
      <c r="U104" s="140"/>
      <c r="V104" s="245">
        <f>IF($D$18="YES", (U104), (0))</f>
        <v>0</v>
      </c>
      <c r="W104" s="210"/>
      <c r="X104" s="140"/>
      <c r="Y104" s="245">
        <f>IF($D$18="YES", (X104), (0))</f>
        <v>0</v>
      </c>
      <c r="Z104" s="210"/>
      <c r="AA104" s="210"/>
      <c r="AB104" s="240"/>
      <c r="AC104" s="246"/>
      <c r="AD104" s="210"/>
      <c r="AE104" s="161">
        <f t="shared" si="188"/>
        <v>0</v>
      </c>
      <c r="AF104" s="99"/>
      <c r="AG104" s="154"/>
      <c r="AH104" s="154">
        <f t="shared" si="182"/>
        <v>0</v>
      </c>
      <c r="AI104" s="154"/>
      <c r="AJ104" s="154">
        <f t="shared" si="183"/>
        <v>0</v>
      </c>
      <c r="AK104" s="154"/>
      <c r="AL104" s="154">
        <f t="shared" si="184"/>
        <v>0</v>
      </c>
      <c r="AM104" s="154"/>
      <c r="AN104" s="154">
        <f t="shared" si="185"/>
        <v>0</v>
      </c>
      <c r="AO104" s="155"/>
      <c r="AP104" s="154"/>
      <c r="AQ104" s="226">
        <f>(R104*H104)*G104</f>
        <v>0</v>
      </c>
      <c r="AR104" s="154"/>
      <c r="AS104" s="226">
        <f>(U104*H104)*G104</f>
        <v>0</v>
      </c>
      <c r="AT104" s="154"/>
      <c r="AU104" s="226">
        <f>(X104*H104)*G104</f>
        <v>0</v>
      </c>
      <c r="AV104" s="154"/>
      <c r="AW104" s="226">
        <f>SUM(AP104:AV104)</f>
        <v>0</v>
      </c>
      <c r="AX104" s="155"/>
      <c r="AY104" s="148"/>
      <c r="AZ104" s="232"/>
      <c r="BA104" s="232"/>
      <c r="BB104" s="232"/>
      <c r="BC104" s="232"/>
      <c r="BD104" s="232"/>
      <c r="BE104" s="232"/>
      <c r="BF104" s="232">
        <f>IF($O$18&lt;BF$24,0,IF($O$18&gt;BF$25,0,$AZ104))</f>
        <v>0</v>
      </c>
      <c r="BG104" s="232">
        <f>IF($O$18&lt;BG$24,0,IF($O$18&gt;BG$25,0,$BA104))</f>
        <v>0</v>
      </c>
      <c r="BH104" s="232">
        <f>IF($O$18&lt;BH$24,0,IF($O$18&gt;BH$25,0,$BB104))</f>
        <v>0</v>
      </c>
      <c r="BI104" s="232">
        <f>IF($O$18&lt;BI$24,0,IF($O$18&gt;BI$25,0,$BC104))</f>
        <v>0</v>
      </c>
      <c r="BJ104" s="232">
        <f>IF($O$18&lt;BJ$24,0,IF($O$18&gt;BJ$25,0,$BD104))</f>
        <v>0</v>
      </c>
      <c r="BK104" s="232">
        <f>IF($O$18&lt;BK$24,0,IF($O$18&gt;BK$25,0,$BE104))</f>
        <v>0</v>
      </c>
      <c r="BL104" s="233">
        <f t="shared" si="189"/>
        <v>0</v>
      </c>
      <c r="BM104" s="150"/>
    </row>
    <row r="105" spans="1:65" ht="6" customHeight="1">
      <c r="A105" s="148"/>
      <c r="B105" s="160"/>
      <c r="C105" s="153"/>
      <c r="D105" s="102"/>
      <c r="E105" s="102"/>
      <c r="F105" s="148"/>
      <c r="G105" s="184"/>
      <c r="H105" s="161"/>
      <c r="I105" s="153"/>
      <c r="J105" s="261"/>
      <c r="K105" s="161"/>
      <c r="L105" s="99"/>
      <c r="M105" s="99"/>
      <c r="N105" s="161"/>
      <c r="O105" s="161"/>
      <c r="P105" s="210"/>
      <c r="Q105" s="210"/>
      <c r="R105" s="161"/>
      <c r="S105" s="210"/>
      <c r="T105" s="210"/>
      <c r="U105" s="161"/>
      <c r="V105" s="210"/>
      <c r="W105" s="210"/>
      <c r="X105" s="161"/>
      <c r="Y105" s="210"/>
      <c r="Z105" s="210"/>
      <c r="AA105" s="150"/>
      <c r="AB105" s="148"/>
      <c r="AC105" s="158"/>
      <c r="AD105" s="158"/>
      <c r="AE105" s="161">
        <f>SUM(AE106:AE106)</f>
        <v>0</v>
      </c>
      <c r="AF105" s="99"/>
      <c r="AG105" s="154"/>
      <c r="AH105" s="154">
        <f t="shared" si="172"/>
        <v>0</v>
      </c>
      <c r="AI105" s="154"/>
      <c r="AJ105" s="154">
        <f t="shared" si="173"/>
        <v>0</v>
      </c>
      <c r="AK105" s="154"/>
      <c r="AL105" s="154">
        <f t="shared" si="174"/>
        <v>0</v>
      </c>
      <c r="AM105" s="154"/>
      <c r="AN105" s="154">
        <f t="shared" si="177"/>
        <v>0</v>
      </c>
      <c r="AO105" s="155"/>
      <c r="AP105" s="154"/>
      <c r="AQ105" s="226"/>
      <c r="AR105" s="154"/>
      <c r="AS105" s="226"/>
      <c r="AT105" s="154"/>
      <c r="AU105" s="226"/>
      <c r="AV105" s="154"/>
      <c r="AW105" s="226"/>
      <c r="AX105" s="155"/>
      <c r="AY105" s="148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3"/>
      <c r="BM105" s="150"/>
    </row>
    <row r="106" spans="1:65" ht="12.75" customHeight="1">
      <c r="A106" s="446" t="s">
        <v>210</v>
      </c>
      <c r="B106" s="447"/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8"/>
      <c r="Z106" s="210"/>
      <c r="AA106" s="210"/>
      <c r="AB106" s="229"/>
      <c r="AC106" s="230"/>
      <c r="AD106" s="231"/>
      <c r="AE106" s="161">
        <f>SUM(AE107:AE150)</f>
        <v>0</v>
      </c>
      <c r="AF106" s="99"/>
      <c r="AG106" s="154"/>
      <c r="AH106" s="154">
        <f t="shared" si="172"/>
        <v>0</v>
      </c>
      <c r="AI106" s="154"/>
      <c r="AJ106" s="154">
        <f t="shared" si="173"/>
        <v>0</v>
      </c>
      <c r="AK106" s="154"/>
      <c r="AL106" s="154">
        <f t="shared" si="174"/>
        <v>0</v>
      </c>
      <c r="AM106" s="154"/>
      <c r="AN106" s="154">
        <f t="shared" si="177"/>
        <v>0</v>
      </c>
      <c r="AO106" s="155"/>
      <c r="AP106" s="154"/>
      <c r="AQ106" s="226"/>
      <c r="AR106" s="154"/>
      <c r="AS106" s="226"/>
      <c r="AT106" s="154"/>
      <c r="AU106" s="226"/>
      <c r="AV106" s="154"/>
      <c r="AW106" s="226"/>
      <c r="AX106" s="155"/>
      <c r="AY106" s="148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3"/>
      <c r="BM106" s="150"/>
    </row>
    <row r="107" spans="1:65" ht="15" customHeight="1">
      <c r="A107" s="271" t="s">
        <v>211</v>
      </c>
      <c r="B107" s="272"/>
      <c r="C107" s="117"/>
      <c r="D107" s="118"/>
      <c r="E107" s="118"/>
      <c r="F107" s="273" t="s">
        <v>212</v>
      </c>
      <c r="G107" s="274"/>
      <c r="H107" s="275"/>
      <c r="I107" s="276"/>
      <c r="J107" s="277"/>
      <c r="K107" s="278"/>
      <c r="L107" s="279"/>
      <c r="M107" s="279"/>
      <c r="N107" s="278"/>
      <c r="O107" s="278"/>
      <c r="P107" s="280"/>
      <c r="Q107" s="281"/>
      <c r="R107" s="278"/>
      <c r="S107" s="280"/>
      <c r="T107" s="281"/>
      <c r="U107" s="278"/>
      <c r="V107" s="280"/>
      <c r="W107" s="281"/>
      <c r="X107" s="278"/>
      <c r="Y107" s="282"/>
      <c r="Z107" s="210"/>
      <c r="AA107" s="210"/>
      <c r="AB107" s="240"/>
      <c r="AC107" s="241"/>
      <c r="AD107" s="210"/>
      <c r="AE107" s="161">
        <f>SUM(AE108:AE150)</f>
        <v>0</v>
      </c>
      <c r="AF107" s="99"/>
      <c r="AG107" s="154"/>
      <c r="AH107" s="154">
        <f t="shared" si="172"/>
        <v>0</v>
      </c>
      <c r="AI107" s="154"/>
      <c r="AJ107" s="154">
        <f t="shared" si="173"/>
        <v>0</v>
      </c>
      <c r="AK107" s="154"/>
      <c r="AL107" s="154">
        <f t="shared" si="174"/>
        <v>0</v>
      </c>
      <c r="AM107" s="154"/>
      <c r="AN107" s="154">
        <f t="shared" si="177"/>
        <v>0</v>
      </c>
      <c r="AO107" s="155"/>
      <c r="AP107" s="154"/>
      <c r="AQ107" s="226"/>
      <c r="AR107" s="154"/>
      <c r="AS107" s="226"/>
      <c r="AT107" s="154"/>
      <c r="AU107" s="226"/>
      <c r="AV107" s="154"/>
      <c r="AW107" s="226"/>
      <c r="AX107" s="155"/>
      <c r="AY107" s="148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3"/>
      <c r="BM107" s="150"/>
    </row>
    <row r="108" spans="1:65" ht="11.25" customHeight="1">
      <c r="A108" s="307" t="s">
        <v>213</v>
      </c>
      <c r="B108" s="308"/>
      <c r="C108" s="309" t="s">
        <v>214</v>
      </c>
      <c r="D108" s="107">
        <v>8</v>
      </c>
      <c r="E108" s="126" t="s">
        <v>215</v>
      </c>
      <c r="F108" s="126" t="s">
        <v>185</v>
      </c>
      <c r="G108" s="242">
        <v>1.3</v>
      </c>
      <c r="H108" s="356">
        <v>100</v>
      </c>
      <c r="I108" s="243"/>
      <c r="J108" s="143">
        <v>1725258</v>
      </c>
      <c r="K108" s="244"/>
      <c r="L108" s="368">
        <v>44053</v>
      </c>
      <c r="M108" s="369"/>
      <c r="N108" s="244"/>
      <c r="O108" s="368">
        <v>44053</v>
      </c>
      <c r="P108" s="369"/>
      <c r="Q108" s="210"/>
      <c r="R108" s="140"/>
      <c r="S108" s="245">
        <f t="shared" ref="S108:S150" si="190">IF($D$18="YES", (R108), (0))</f>
        <v>0</v>
      </c>
      <c r="T108" s="210"/>
      <c r="U108" s="140"/>
      <c r="V108" s="245">
        <f t="shared" ref="V108:V150" si="191">IF($D$18="YES", (U108), (0))</f>
        <v>0</v>
      </c>
      <c r="W108" s="210"/>
      <c r="X108" s="140"/>
      <c r="Y108" s="245">
        <f t="shared" ref="Y108:Y150" si="192">IF($D$18="YES", (X108), (0))</f>
        <v>0</v>
      </c>
      <c r="Z108" s="210"/>
      <c r="AA108" s="210"/>
      <c r="AB108" s="240"/>
      <c r="AC108" s="246"/>
      <c r="AD108" s="210"/>
      <c r="AE108" s="161">
        <f t="shared" ref="AE108:AE150" si="193">SUM(R108,S108,U108,V108,X108,Y108)</f>
        <v>0</v>
      </c>
      <c r="AF108" s="99"/>
      <c r="AG108" s="154"/>
      <c r="AH108" s="154">
        <f t="shared" si="172"/>
        <v>0</v>
      </c>
      <c r="AI108" s="154"/>
      <c r="AJ108" s="154">
        <f t="shared" si="173"/>
        <v>0</v>
      </c>
      <c r="AK108" s="154"/>
      <c r="AL108" s="154">
        <f t="shared" si="174"/>
        <v>0</v>
      </c>
      <c r="AM108" s="154"/>
      <c r="AN108" s="154">
        <f t="shared" si="177"/>
        <v>0</v>
      </c>
      <c r="AO108" s="155"/>
      <c r="AP108" s="154"/>
      <c r="AQ108" s="226">
        <f t="shared" ref="AQ108:AQ150" si="194">(R108*H108)*G108</f>
        <v>0</v>
      </c>
      <c r="AR108" s="154"/>
      <c r="AS108" s="226">
        <f t="shared" ref="AS108:AS150" si="195">(U108*H108)*G108</f>
        <v>0</v>
      </c>
      <c r="AT108" s="154"/>
      <c r="AU108" s="226">
        <f t="shared" ref="AU108:AU150" si="196">(X108*H108)*G108</f>
        <v>0</v>
      </c>
      <c r="AV108" s="154"/>
      <c r="AW108" s="226">
        <f t="shared" ref="AW108:AW150" si="197">SUM(AP108:AV108)</f>
        <v>0</v>
      </c>
      <c r="AX108" s="155"/>
      <c r="AY108" s="148"/>
      <c r="AZ108" s="232"/>
      <c r="BA108" s="232"/>
      <c r="BB108" s="232"/>
      <c r="BC108" s="232"/>
      <c r="BD108" s="232"/>
      <c r="BE108" s="232"/>
      <c r="BF108" s="232">
        <f t="shared" ref="BF108:BF150" si="198">IF($O$18&lt;BF$24,0,IF($O$18&gt;BF$25,0,$AZ108))</f>
        <v>0</v>
      </c>
      <c r="BG108" s="232">
        <f t="shared" ref="BG108:BG150" si="199">IF($O$18&lt;BG$24,0,IF($O$18&gt;BG$25,0,$BA108))</f>
        <v>0</v>
      </c>
      <c r="BH108" s="232">
        <f t="shared" ref="BH108:BH150" si="200">IF($O$18&lt;BH$24,0,IF($O$18&gt;BH$25,0,$BB108))</f>
        <v>0</v>
      </c>
      <c r="BI108" s="232">
        <f t="shared" ref="BI108:BI150" si="201">IF($O$18&lt;BI$24,0,IF($O$18&gt;BI$25,0,$BC108))</f>
        <v>0</v>
      </c>
      <c r="BJ108" s="232">
        <f t="shared" ref="BJ108:BJ150" si="202">IF($O$18&lt;BJ$24,0,IF($O$18&gt;BJ$25,0,$BD108))</f>
        <v>0</v>
      </c>
      <c r="BK108" s="232">
        <f t="shared" ref="BK108:BK150" si="203">IF($O$18&lt;BK$24,0,IF($O$18&gt;BK$25,0,$BE108))</f>
        <v>0</v>
      </c>
      <c r="BL108" s="233">
        <f t="shared" ref="BL108:BL138" si="204">SUM(BF108:BK108)</f>
        <v>0</v>
      </c>
      <c r="BM108" s="150"/>
    </row>
    <row r="109" spans="1:65" ht="11.25" customHeight="1">
      <c r="A109" s="307" t="s">
        <v>216</v>
      </c>
      <c r="B109" s="308"/>
      <c r="C109" s="309" t="s">
        <v>214</v>
      </c>
      <c r="D109" s="107">
        <v>9</v>
      </c>
      <c r="E109" s="126" t="s">
        <v>217</v>
      </c>
      <c r="F109" s="126" t="s">
        <v>185</v>
      </c>
      <c r="G109" s="242">
        <v>1.6</v>
      </c>
      <c r="H109" s="356">
        <v>100</v>
      </c>
      <c r="I109" s="243"/>
      <c r="J109" s="143">
        <v>1725278</v>
      </c>
      <c r="K109" s="244"/>
      <c r="L109" s="368">
        <v>44053</v>
      </c>
      <c r="M109" s="369"/>
      <c r="N109" s="244"/>
      <c r="O109" s="368">
        <v>44053</v>
      </c>
      <c r="P109" s="369"/>
      <c r="Q109" s="210"/>
      <c r="R109" s="140"/>
      <c r="S109" s="245">
        <f t="shared" si="190"/>
        <v>0</v>
      </c>
      <c r="T109" s="210"/>
      <c r="U109" s="140"/>
      <c r="V109" s="245">
        <f t="shared" si="191"/>
        <v>0</v>
      </c>
      <c r="W109" s="210"/>
      <c r="X109" s="140"/>
      <c r="Y109" s="245">
        <f t="shared" si="192"/>
        <v>0</v>
      </c>
      <c r="Z109" s="210"/>
      <c r="AA109" s="210"/>
      <c r="AB109" s="240"/>
      <c r="AC109" s="246"/>
      <c r="AD109" s="210"/>
      <c r="AE109" s="161">
        <f t="shared" si="193"/>
        <v>0</v>
      </c>
      <c r="AF109" s="99"/>
      <c r="AG109" s="154"/>
      <c r="AH109" s="154">
        <f t="shared" si="172"/>
        <v>0</v>
      </c>
      <c r="AI109" s="154"/>
      <c r="AJ109" s="154">
        <f t="shared" si="173"/>
        <v>0</v>
      </c>
      <c r="AK109" s="154"/>
      <c r="AL109" s="154">
        <f t="shared" si="174"/>
        <v>0</v>
      </c>
      <c r="AM109" s="154"/>
      <c r="AN109" s="154">
        <f t="shared" si="177"/>
        <v>0</v>
      </c>
      <c r="AO109" s="155"/>
      <c r="AP109" s="154"/>
      <c r="AQ109" s="226">
        <f t="shared" si="194"/>
        <v>0</v>
      </c>
      <c r="AR109" s="154"/>
      <c r="AS109" s="226">
        <f t="shared" si="195"/>
        <v>0</v>
      </c>
      <c r="AT109" s="154"/>
      <c r="AU109" s="226">
        <f t="shared" si="196"/>
        <v>0</v>
      </c>
      <c r="AV109" s="154"/>
      <c r="AW109" s="226">
        <f t="shared" si="197"/>
        <v>0</v>
      </c>
      <c r="AX109" s="155"/>
      <c r="AY109" s="148"/>
      <c r="AZ109" s="232"/>
      <c r="BA109" s="232"/>
      <c r="BB109" s="232"/>
      <c r="BC109" s="232"/>
      <c r="BD109" s="232"/>
      <c r="BE109" s="232"/>
      <c r="BF109" s="232">
        <f t="shared" si="198"/>
        <v>0</v>
      </c>
      <c r="BG109" s="232">
        <f t="shared" si="199"/>
        <v>0</v>
      </c>
      <c r="BH109" s="232">
        <f t="shared" si="200"/>
        <v>0</v>
      </c>
      <c r="BI109" s="232">
        <f t="shared" si="201"/>
        <v>0</v>
      </c>
      <c r="BJ109" s="232">
        <f t="shared" si="202"/>
        <v>0</v>
      </c>
      <c r="BK109" s="232">
        <f t="shared" si="203"/>
        <v>0</v>
      </c>
      <c r="BL109" s="233">
        <f t="shared" si="204"/>
        <v>0</v>
      </c>
      <c r="BM109" s="150"/>
    </row>
    <row r="110" spans="1:65" s="69" customFormat="1" ht="11.25" customHeight="1">
      <c r="A110" s="310" t="s">
        <v>218</v>
      </c>
      <c r="B110" s="311"/>
      <c r="C110" s="312"/>
      <c r="D110" s="365" t="s">
        <v>219</v>
      </c>
      <c r="E110" s="126" t="s">
        <v>220</v>
      </c>
      <c r="F110" s="126" t="s">
        <v>185</v>
      </c>
      <c r="G110" s="242">
        <v>1.65</v>
      </c>
      <c r="H110" s="356">
        <v>25</v>
      </c>
      <c r="I110" s="243"/>
      <c r="J110" s="143">
        <v>1725340</v>
      </c>
      <c r="K110" s="244"/>
      <c r="L110" s="368">
        <v>44053</v>
      </c>
      <c r="M110" s="369"/>
      <c r="N110" s="244"/>
      <c r="O110" s="368">
        <v>44053</v>
      </c>
      <c r="P110" s="369"/>
      <c r="Q110" s="210"/>
      <c r="R110" s="140"/>
      <c r="S110" s="245">
        <f t="shared" si="190"/>
        <v>0</v>
      </c>
      <c r="T110" s="210"/>
      <c r="U110" s="140"/>
      <c r="V110" s="245">
        <f t="shared" si="191"/>
        <v>0</v>
      </c>
      <c r="W110" s="210"/>
      <c r="X110" s="140"/>
      <c r="Y110" s="245">
        <f t="shared" si="192"/>
        <v>0</v>
      </c>
      <c r="Z110" s="210"/>
      <c r="AA110" s="210"/>
      <c r="AB110" s="240"/>
      <c r="AC110" s="246"/>
      <c r="AD110" s="210"/>
      <c r="AE110" s="161">
        <f t="shared" si="193"/>
        <v>0</v>
      </c>
      <c r="AF110" s="99"/>
      <c r="AG110" s="154"/>
      <c r="AH110" s="154">
        <f t="shared" si="172"/>
        <v>0</v>
      </c>
      <c r="AI110" s="154"/>
      <c r="AJ110" s="154">
        <f t="shared" si="173"/>
        <v>0</v>
      </c>
      <c r="AK110" s="154"/>
      <c r="AL110" s="154">
        <f t="shared" si="174"/>
        <v>0</v>
      </c>
      <c r="AM110" s="154"/>
      <c r="AN110" s="154">
        <f t="shared" si="177"/>
        <v>0</v>
      </c>
      <c r="AO110" s="155"/>
      <c r="AP110" s="154"/>
      <c r="AQ110" s="226">
        <f t="shared" si="194"/>
        <v>0</v>
      </c>
      <c r="AR110" s="154"/>
      <c r="AS110" s="226">
        <f t="shared" si="195"/>
        <v>0</v>
      </c>
      <c r="AT110" s="154"/>
      <c r="AU110" s="226">
        <f t="shared" si="196"/>
        <v>0</v>
      </c>
      <c r="AV110" s="154"/>
      <c r="AW110" s="226">
        <f t="shared" si="197"/>
        <v>0</v>
      </c>
      <c r="AX110" s="155"/>
      <c r="AY110" s="148"/>
      <c r="AZ110" s="232"/>
      <c r="BA110" s="232"/>
      <c r="BB110" s="232"/>
      <c r="BC110" s="232"/>
      <c r="BD110" s="232"/>
      <c r="BE110" s="232"/>
      <c r="BF110" s="232">
        <f t="shared" si="198"/>
        <v>0</v>
      </c>
      <c r="BG110" s="232">
        <f t="shared" si="199"/>
        <v>0</v>
      </c>
      <c r="BH110" s="232">
        <f t="shared" si="200"/>
        <v>0</v>
      </c>
      <c r="BI110" s="232">
        <f t="shared" si="201"/>
        <v>0</v>
      </c>
      <c r="BJ110" s="232">
        <f t="shared" si="202"/>
        <v>0</v>
      </c>
      <c r="BK110" s="232">
        <f t="shared" si="203"/>
        <v>0</v>
      </c>
      <c r="BL110" s="233">
        <f t="shared" si="204"/>
        <v>0</v>
      </c>
      <c r="BM110" s="150"/>
    </row>
    <row r="111" spans="1:65" s="69" customFormat="1" ht="11.25" customHeight="1">
      <c r="A111" s="310" t="s">
        <v>221</v>
      </c>
      <c r="B111" s="313"/>
      <c r="C111" s="314" t="s">
        <v>214</v>
      </c>
      <c r="D111" s="107">
        <v>39</v>
      </c>
      <c r="E111" s="126" t="s">
        <v>222</v>
      </c>
      <c r="F111" s="126" t="s">
        <v>185</v>
      </c>
      <c r="G111" s="242">
        <v>1.4</v>
      </c>
      <c r="H111" s="356">
        <v>100</v>
      </c>
      <c r="I111" s="243"/>
      <c r="J111" s="115">
        <v>1725888</v>
      </c>
      <c r="K111" s="244"/>
      <c r="L111" s="368">
        <v>44053</v>
      </c>
      <c r="M111" s="369"/>
      <c r="N111" s="244"/>
      <c r="O111" s="368">
        <v>44053</v>
      </c>
      <c r="P111" s="369"/>
      <c r="Q111" s="210"/>
      <c r="R111" s="140"/>
      <c r="S111" s="245">
        <f t="shared" si="190"/>
        <v>0</v>
      </c>
      <c r="T111" s="210"/>
      <c r="U111" s="140"/>
      <c r="V111" s="245">
        <f t="shared" si="191"/>
        <v>0</v>
      </c>
      <c r="W111" s="210"/>
      <c r="X111" s="140"/>
      <c r="Y111" s="245">
        <f t="shared" si="192"/>
        <v>0</v>
      </c>
      <c r="Z111" s="210"/>
      <c r="AA111" s="210"/>
      <c r="AB111" s="240"/>
      <c r="AC111" s="246"/>
      <c r="AD111" s="210"/>
      <c r="AE111" s="161">
        <f t="shared" si="193"/>
        <v>0</v>
      </c>
      <c r="AF111" s="99"/>
      <c r="AG111" s="154"/>
      <c r="AH111" s="154">
        <f t="shared" si="172"/>
        <v>0</v>
      </c>
      <c r="AI111" s="154"/>
      <c r="AJ111" s="154">
        <f t="shared" si="173"/>
        <v>0</v>
      </c>
      <c r="AK111" s="154"/>
      <c r="AL111" s="154">
        <f t="shared" si="174"/>
        <v>0</v>
      </c>
      <c r="AM111" s="154"/>
      <c r="AN111" s="154">
        <f t="shared" ref="AN111:AN165" si="205">SUM(AH111,AJ111,AL111)</f>
        <v>0</v>
      </c>
      <c r="AO111" s="155"/>
      <c r="AP111" s="154"/>
      <c r="AQ111" s="226">
        <f t="shared" si="194"/>
        <v>0</v>
      </c>
      <c r="AR111" s="154"/>
      <c r="AS111" s="226">
        <f t="shared" si="195"/>
        <v>0</v>
      </c>
      <c r="AT111" s="154"/>
      <c r="AU111" s="226">
        <f t="shared" si="196"/>
        <v>0</v>
      </c>
      <c r="AV111" s="154"/>
      <c r="AW111" s="226">
        <f t="shared" si="197"/>
        <v>0</v>
      </c>
      <c r="AX111" s="155"/>
      <c r="AY111" s="148"/>
      <c r="AZ111" s="232"/>
      <c r="BA111" s="232"/>
      <c r="BB111" s="232"/>
      <c r="BC111" s="232"/>
      <c r="BD111" s="232"/>
      <c r="BE111" s="232"/>
      <c r="BF111" s="232">
        <f t="shared" si="198"/>
        <v>0</v>
      </c>
      <c r="BG111" s="232">
        <f t="shared" si="199"/>
        <v>0</v>
      </c>
      <c r="BH111" s="232">
        <f t="shared" si="200"/>
        <v>0</v>
      </c>
      <c r="BI111" s="232">
        <f t="shared" si="201"/>
        <v>0</v>
      </c>
      <c r="BJ111" s="232">
        <f t="shared" si="202"/>
        <v>0</v>
      </c>
      <c r="BK111" s="232">
        <f t="shared" si="203"/>
        <v>0</v>
      </c>
      <c r="BL111" s="233">
        <f t="shared" si="204"/>
        <v>0</v>
      </c>
      <c r="BM111" s="150"/>
    </row>
    <row r="112" spans="1:65" s="69" customFormat="1" ht="11.25" customHeight="1">
      <c r="A112" s="310" t="s">
        <v>223</v>
      </c>
      <c r="B112" s="311" t="s">
        <v>224</v>
      </c>
      <c r="C112" s="315"/>
      <c r="D112" s="107">
        <v>10</v>
      </c>
      <c r="E112" s="126" t="s">
        <v>225</v>
      </c>
      <c r="F112" s="126" t="s">
        <v>185</v>
      </c>
      <c r="G112" s="242">
        <v>1.7</v>
      </c>
      <c r="H112" s="356">
        <v>100</v>
      </c>
      <c r="I112" s="243"/>
      <c r="J112" s="115">
        <v>1726078</v>
      </c>
      <c r="K112" s="244"/>
      <c r="L112" s="368">
        <v>44053</v>
      </c>
      <c r="M112" s="369"/>
      <c r="N112" s="244"/>
      <c r="O112" s="368">
        <v>44053</v>
      </c>
      <c r="P112" s="369"/>
      <c r="Q112" s="210"/>
      <c r="R112" s="140"/>
      <c r="S112" s="245">
        <f t="shared" si="190"/>
        <v>0</v>
      </c>
      <c r="T112" s="210"/>
      <c r="U112" s="140"/>
      <c r="V112" s="245">
        <f t="shared" si="191"/>
        <v>0</v>
      </c>
      <c r="W112" s="210"/>
      <c r="X112" s="140"/>
      <c r="Y112" s="245">
        <f t="shared" si="192"/>
        <v>0</v>
      </c>
      <c r="Z112" s="210"/>
      <c r="AA112" s="210"/>
      <c r="AB112" s="240"/>
      <c r="AC112" s="246"/>
      <c r="AD112" s="210"/>
      <c r="AE112" s="161">
        <f t="shared" si="193"/>
        <v>0</v>
      </c>
      <c r="AF112" s="99"/>
      <c r="AG112" s="154"/>
      <c r="AH112" s="154">
        <f t="shared" si="172"/>
        <v>0</v>
      </c>
      <c r="AI112" s="154"/>
      <c r="AJ112" s="154">
        <f t="shared" si="173"/>
        <v>0</v>
      </c>
      <c r="AK112" s="154"/>
      <c r="AL112" s="154">
        <f t="shared" si="174"/>
        <v>0</v>
      </c>
      <c r="AM112" s="154"/>
      <c r="AN112" s="154">
        <f t="shared" si="205"/>
        <v>0</v>
      </c>
      <c r="AO112" s="155"/>
      <c r="AP112" s="154"/>
      <c r="AQ112" s="226">
        <f t="shared" si="194"/>
        <v>0</v>
      </c>
      <c r="AR112" s="154"/>
      <c r="AS112" s="226">
        <f t="shared" si="195"/>
        <v>0</v>
      </c>
      <c r="AT112" s="154"/>
      <c r="AU112" s="226">
        <f t="shared" si="196"/>
        <v>0</v>
      </c>
      <c r="AV112" s="154"/>
      <c r="AW112" s="226">
        <f t="shared" si="197"/>
        <v>0</v>
      </c>
      <c r="AX112" s="155"/>
      <c r="AY112" s="148"/>
      <c r="AZ112" s="232"/>
      <c r="BA112" s="232"/>
      <c r="BB112" s="232"/>
      <c r="BC112" s="232"/>
      <c r="BD112" s="232"/>
      <c r="BE112" s="232"/>
      <c r="BF112" s="232">
        <f t="shared" si="198"/>
        <v>0</v>
      </c>
      <c r="BG112" s="232">
        <f t="shared" si="199"/>
        <v>0</v>
      </c>
      <c r="BH112" s="232">
        <f t="shared" si="200"/>
        <v>0</v>
      </c>
      <c r="BI112" s="232">
        <f t="shared" si="201"/>
        <v>0</v>
      </c>
      <c r="BJ112" s="232">
        <f t="shared" si="202"/>
        <v>0</v>
      </c>
      <c r="BK112" s="232">
        <f t="shared" si="203"/>
        <v>0</v>
      </c>
      <c r="BL112" s="233">
        <f t="shared" si="204"/>
        <v>0</v>
      </c>
      <c r="BM112" s="150"/>
    </row>
    <row r="113" spans="1:65" s="69" customFormat="1" ht="11.25" customHeight="1">
      <c r="A113" s="310" t="s">
        <v>226</v>
      </c>
      <c r="B113" s="311"/>
      <c r="C113" s="312" t="s">
        <v>214</v>
      </c>
      <c r="D113" s="107">
        <v>36</v>
      </c>
      <c r="E113" s="126" t="s">
        <v>227</v>
      </c>
      <c r="F113" s="126" t="s">
        <v>185</v>
      </c>
      <c r="G113" s="242">
        <v>1.6</v>
      </c>
      <c r="H113" s="356">
        <v>100</v>
      </c>
      <c r="I113" s="243"/>
      <c r="J113" s="115">
        <v>1726308</v>
      </c>
      <c r="K113" s="244"/>
      <c r="L113" s="368">
        <v>44053</v>
      </c>
      <c r="M113" s="369"/>
      <c r="N113" s="244"/>
      <c r="O113" s="368">
        <v>44053</v>
      </c>
      <c r="P113" s="369"/>
      <c r="Q113" s="210"/>
      <c r="R113" s="140"/>
      <c r="S113" s="245">
        <f t="shared" si="190"/>
        <v>0</v>
      </c>
      <c r="T113" s="210"/>
      <c r="U113" s="140"/>
      <c r="V113" s="245">
        <f t="shared" si="191"/>
        <v>0</v>
      </c>
      <c r="W113" s="210"/>
      <c r="X113" s="140"/>
      <c r="Y113" s="245">
        <f t="shared" si="192"/>
        <v>0</v>
      </c>
      <c r="Z113" s="210"/>
      <c r="AA113" s="210"/>
      <c r="AB113" s="240"/>
      <c r="AC113" s="246"/>
      <c r="AD113" s="210"/>
      <c r="AE113" s="161">
        <f t="shared" si="193"/>
        <v>0</v>
      </c>
      <c r="AF113" s="99"/>
      <c r="AG113" s="154"/>
      <c r="AH113" s="154">
        <f t="shared" si="172"/>
        <v>0</v>
      </c>
      <c r="AI113" s="154"/>
      <c r="AJ113" s="154">
        <f t="shared" si="173"/>
        <v>0</v>
      </c>
      <c r="AK113" s="154"/>
      <c r="AL113" s="154">
        <f t="shared" si="174"/>
        <v>0</v>
      </c>
      <c r="AM113" s="154"/>
      <c r="AN113" s="154">
        <f t="shared" si="205"/>
        <v>0</v>
      </c>
      <c r="AO113" s="155"/>
      <c r="AP113" s="154"/>
      <c r="AQ113" s="226">
        <f t="shared" si="194"/>
        <v>0</v>
      </c>
      <c r="AR113" s="154"/>
      <c r="AS113" s="226">
        <f t="shared" si="195"/>
        <v>0</v>
      </c>
      <c r="AT113" s="154"/>
      <c r="AU113" s="226">
        <f t="shared" si="196"/>
        <v>0</v>
      </c>
      <c r="AV113" s="154"/>
      <c r="AW113" s="226">
        <f t="shared" si="197"/>
        <v>0</v>
      </c>
      <c r="AX113" s="155"/>
      <c r="AY113" s="148"/>
      <c r="AZ113" s="232"/>
      <c r="BA113" s="232"/>
      <c r="BB113" s="232"/>
      <c r="BC113" s="232"/>
      <c r="BD113" s="232"/>
      <c r="BE113" s="232"/>
      <c r="BF113" s="232">
        <f t="shared" si="198"/>
        <v>0</v>
      </c>
      <c r="BG113" s="232">
        <f t="shared" si="199"/>
        <v>0</v>
      </c>
      <c r="BH113" s="232">
        <f t="shared" si="200"/>
        <v>0</v>
      </c>
      <c r="BI113" s="232">
        <f t="shared" si="201"/>
        <v>0</v>
      </c>
      <c r="BJ113" s="232">
        <f t="shared" si="202"/>
        <v>0</v>
      </c>
      <c r="BK113" s="232">
        <f t="shared" si="203"/>
        <v>0</v>
      </c>
      <c r="BL113" s="233">
        <f t="shared" si="204"/>
        <v>0</v>
      </c>
      <c r="BM113" s="150"/>
    </row>
    <row r="114" spans="1:65" s="69" customFormat="1" ht="11.25" customHeight="1">
      <c r="A114" s="307" t="s">
        <v>228</v>
      </c>
      <c r="B114" s="316"/>
      <c r="C114" s="312"/>
      <c r="D114" s="107">
        <v>23</v>
      </c>
      <c r="E114" s="126" t="s">
        <v>217</v>
      </c>
      <c r="F114" s="126" t="s">
        <v>185</v>
      </c>
      <c r="G114" s="242">
        <v>1.35</v>
      </c>
      <c r="H114" s="356">
        <v>25</v>
      </c>
      <c r="I114" s="243"/>
      <c r="J114" s="115">
        <v>1726370</v>
      </c>
      <c r="K114" s="244"/>
      <c r="L114" s="368">
        <v>44053</v>
      </c>
      <c r="M114" s="369"/>
      <c r="N114" s="244"/>
      <c r="O114" s="368">
        <v>44053</v>
      </c>
      <c r="P114" s="369"/>
      <c r="Q114" s="210"/>
      <c r="R114" s="140"/>
      <c r="S114" s="245">
        <f t="shared" si="190"/>
        <v>0</v>
      </c>
      <c r="T114" s="210"/>
      <c r="U114" s="140"/>
      <c r="V114" s="245">
        <f t="shared" si="191"/>
        <v>0</v>
      </c>
      <c r="W114" s="210"/>
      <c r="X114" s="140"/>
      <c r="Y114" s="245">
        <f t="shared" si="192"/>
        <v>0</v>
      </c>
      <c r="Z114" s="210"/>
      <c r="AA114" s="210"/>
      <c r="AB114" s="240"/>
      <c r="AC114" s="246"/>
      <c r="AD114" s="210"/>
      <c r="AE114" s="161">
        <f t="shared" si="193"/>
        <v>0</v>
      </c>
      <c r="AF114" s="99"/>
      <c r="AG114" s="154"/>
      <c r="AH114" s="154">
        <f t="shared" si="172"/>
        <v>0</v>
      </c>
      <c r="AI114" s="154"/>
      <c r="AJ114" s="154">
        <f t="shared" si="173"/>
        <v>0</v>
      </c>
      <c r="AK114" s="154"/>
      <c r="AL114" s="154">
        <f t="shared" si="174"/>
        <v>0</v>
      </c>
      <c r="AM114" s="154"/>
      <c r="AN114" s="154">
        <f t="shared" si="205"/>
        <v>0</v>
      </c>
      <c r="AO114" s="155"/>
      <c r="AP114" s="154"/>
      <c r="AQ114" s="226">
        <f t="shared" si="194"/>
        <v>0</v>
      </c>
      <c r="AR114" s="154"/>
      <c r="AS114" s="226">
        <f t="shared" si="195"/>
        <v>0</v>
      </c>
      <c r="AT114" s="154"/>
      <c r="AU114" s="226">
        <f t="shared" si="196"/>
        <v>0</v>
      </c>
      <c r="AV114" s="154"/>
      <c r="AW114" s="226">
        <f t="shared" si="197"/>
        <v>0</v>
      </c>
      <c r="AX114" s="155"/>
      <c r="AY114" s="148"/>
      <c r="AZ114" s="232"/>
      <c r="BA114" s="232"/>
      <c r="BB114" s="232"/>
      <c r="BC114" s="232"/>
      <c r="BD114" s="232"/>
      <c r="BE114" s="232"/>
      <c r="BF114" s="232">
        <f t="shared" si="198"/>
        <v>0</v>
      </c>
      <c r="BG114" s="232">
        <f t="shared" si="199"/>
        <v>0</v>
      </c>
      <c r="BH114" s="232">
        <f t="shared" si="200"/>
        <v>0</v>
      </c>
      <c r="BI114" s="232">
        <f t="shared" si="201"/>
        <v>0</v>
      </c>
      <c r="BJ114" s="232">
        <f t="shared" si="202"/>
        <v>0</v>
      </c>
      <c r="BK114" s="232">
        <f t="shared" si="203"/>
        <v>0</v>
      </c>
      <c r="BL114" s="233">
        <f t="shared" si="204"/>
        <v>0</v>
      </c>
      <c r="BM114" s="150"/>
    </row>
    <row r="115" spans="1:65" s="69" customFormat="1" ht="11.25" customHeight="1">
      <c r="A115" s="307" t="s">
        <v>228</v>
      </c>
      <c r="B115" s="316"/>
      <c r="C115" s="312" t="s">
        <v>214</v>
      </c>
      <c r="D115" s="107">
        <v>13</v>
      </c>
      <c r="E115" s="126" t="s">
        <v>217</v>
      </c>
      <c r="F115" s="126" t="s">
        <v>185</v>
      </c>
      <c r="G115" s="242">
        <v>1.25</v>
      </c>
      <c r="H115" s="356">
        <v>100</v>
      </c>
      <c r="I115" s="243"/>
      <c r="J115" s="115">
        <v>1726378</v>
      </c>
      <c r="K115" s="244"/>
      <c r="L115" s="368">
        <v>44053</v>
      </c>
      <c r="M115" s="369"/>
      <c r="N115" s="244"/>
      <c r="O115" s="368">
        <v>44053</v>
      </c>
      <c r="P115" s="369"/>
      <c r="Q115" s="210"/>
      <c r="R115" s="140"/>
      <c r="S115" s="245">
        <f t="shared" ref="S115" si="206">IF($D$18="YES", (R115), (0))</f>
        <v>0</v>
      </c>
      <c r="T115" s="210"/>
      <c r="U115" s="140"/>
      <c r="V115" s="245">
        <f t="shared" ref="V115" si="207">IF($D$18="YES", (U115), (0))</f>
        <v>0</v>
      </c>
      <c r="W115" s="210"/>
      <c r="X115" s="140"/>
      <c r="Y115" s="245">
        <f t="shared" ref="Y115" si="208">IF($D$18="YES", (X115), (0))</f>
        <v>0</v>
      </c>
      <c r="Z115" s="210"/>
      <c r="AA115" s="210"/>
      <c r="AB115" s="240"/>
      <c r="AC115" s="246"/>
      <c r="AD115" s="210"/>
      <c r="AE115" s="161">
        <f t="shared" ref="AE115" si="209">SUM(R115,S115,U115,V115,X115,Y115)</f>
        <v>0</v>
      </c>
      <c r="AF115" s="99"/>
      <c r="AG115" s="154"/>
      <c r="AH115" s="154">
        <f t="shared" ref="AH115" si="210">R115*H115</f>
        <v>0</v>
      </c>
      <c r="AI115" s="154"/>
      <c r="AJ115" s="154">
        <f t="shared" ref="AJ115" si="211">U115*H115</f>
        <v>0</v>
      </c>
      <c r="AK115" s="154"/>
      <c r="AL115" s="154">
        <f t="shared" ref="AL115" si="212">X115*H115</f>
        <v>0</v>
      </c>
      <c r="AM115" s="154"/>
      <c r="AN115" s="154">
        <f t="shared" ref="AN115" si="213">SUM(AH115,AJ115,AL115)</f>
        <v>0</v>
      </c>
      <c r="AO115" s="155"/>
      <c r="AP115" s="154"/>
      <c r="AQ115" s="226">
        <f t="shared" ref="AQ115" si="214">(R115*H115)*G115</f>
        <v>0</v>
      </c>
      <c r="AR115" s="154"/>
      <c r="AS115" s="226">
        <f t="shared" ref="AS115" si="215">(U115*H115)*G115</f>
        <v>0</v>
      </c>
      <c r="AT115" s="154"/>
      <c r="AU115" s="226">
        <f t="shared" ref="AU115" si="216">(X115*H115)*G115</f>
        <v>0</v>
      </c>
      <c r="AV115" s="154"/>
      <c r="AW115" s="226">
        <f t="shared" ref="AW115" si="217">SUM(AP115:AV115)</f>
        <v>0</v>
      </c>
      <c r="AX115" s="155"/>
      <c r="AY115" s="148"/>
      <c r="AZ115" s="232"/>
      <c r="BA115" s="232"/>
      <c r="BB115" s="232"/>
      <c r="BC115" s="232"/>
      <c r="BD115" s="232"/>
      <c r="BE115" s="232"/>
      <c r="BF115" s="232">
        <f t="shared" si="198"/>
        <v>0</v>
      </c>
      <c r="BG115" s="232">
        <f t="shared" si="199"/>
        <v>0</v>
      </c>
      <c r="BH115" s="232">
        <f t="shared" si="200"/>
        <v>0</v>
      </c>
      <c r="BI115" s="232">
        <f t="shared" si="201"/>
        <v>0</v>
      </c>
      <c r="BJ115" s="232">
        <f t="shared" si="202"/>
        <v>0</v>
      </c>
      <c r="BK115" s="232">
        <f t="shared" si="203"/>
        <v>0</v>
      </c>
      <c r="BL115" s="233">
        <f t="shared" ref="BL115" si="218">SUM(BF115:BK115)</f>
        <v>0</v>
      </c>
      <c r="BM115" s="150"/>
    </row>
    <row r="116" spans="1:65" s="69" customFormat="1" ht="11.25" customHeight="1">
      <c r="A116" s="307" t="s">
        <v>229</v>
      </c>
      <c r="B116" s="316"/>
      <c r="C116" s="312"/>
      <c r="D116" s="107">
        <v>6</v>
      </c>
      <c r="E116" s="126" t="s">
        <v>225</v>
      </c>
      <c r="F116" s="126" t="s">
        <v>185</v>
      </c>
      <c r="G116" s="242">
        <v>1.3</v>
      </c>
      <c r="H116" s="356">
        <v>25</v>
      </c>
      <c r="I116" s="243"/>
      <c r="J116" s="115">
        <v>1726580</v>
      </c>
      <c r="K116" s="244"/>
      <c r="L116" s="368">
        <v>44053</v>
      </c>
      <c r="M116" s="369"/>
      <c r="N116" s="244"/>
      <c r="O116" s="368">
        <v>44053</v>
      </c>
      <c r="P116" s="369"/>
      <c r="Q116" s="210"/>
      <c r="R116" s="140"/>
      <c r="S116" s="245">
        <f t="shared" si="190"/>
        <v>0</v>
      </c>
      <c r="T116" s="210"/>
      <c r="U116" s="140"/>
      <c r="V116" s="245">
        <f t="shared" si="191"/>
        <v>0</v>
      </c>
      <c r="W116" s="210"/>
      <c r="X116" s="140"/>
      <c r="Y116" s="245">
        <f t="shared" si="192"/>
        <v>0</v>
      </c>
      <c r="Z116" s="210"/>
      <c r="AA116" s="210"/>
      <c r="AB116" s="240"/>
      <c r="AC116" s="246"/>
      <c r="AD116" s="210"/>
      <c r="AE116" s="161">
        <f t="shared" si="193"/>
        <v>0</v>
      </c>
      <c r="AF116" s="99"/>
      <c r="AG116" s="154"/>
      <c r="AH116" s="154">
        <f t="shared" si="172"/>
        <v>0</v>
      </c>
      <c r="AI116" s="154"/>
      <c r="AJ116" s="154">
        <f t="shared" si="173"/>
        <v>0</v>
      </c>
      <c r="AK116" s="154"/>
      <c r="AL116" s="154">
        <f t="shared" si="174"/>
        <v>0</v>
      </c>
      <c r="AM116" s="154"/>
      <c r="AN116" s="154">
        <f t="shared" si="205"/>
        <v>0</v>
      </c>
      <c r="AO116" s="155"/>
      <c r="AP116" s="154"/>
      <c r="AQ116" s="226">
        <f t="shared" si="194"/>
        <v>0</v>
      </c>
      <c r="AR116" s="154"/>
      <c r="AS116" s="226">
        <f t="shared" si="195"/>
        <v>0</v>
      </c>
      <c r="AT116" s="154"/>
      <c r="AU116" s="226">
        <f t="shared" si="196"/>
        <v>0</v>
      </c>
      <c r="AV116" s="154"/>
      <c r="AW116" s="226">
        <f t="shared" si="197"/>
        <v>0</v>
      </c>
      <c r="AX116" s="155"/>
      <c r="AY116" s="148"/>
      <c r="AZ116" s="232"/>
      <c r="BA116" s="232"/>
      <c r="BB116" s="232"/>
      <c r="BC116" s="232"/>
      <c r="BD116" s="232"/>
      <c r="BE116" s="232"/>
      <c r="BF116" s="232">
        <f t="shared" si="198"/>
        <v>0</v>
      </c>
      <c r="BG116" s="232">
        <f t="shared" si="199"/>
        <v>0</v>
      </c>
      <c r="BH116" s="232">
        <f t="shared" si="200"/>
        <v>0</v>
      </c>
      <c r="BI116" s="232">
        <f t="shared" si="201"/>
        <v>0</v>
      </c>
      <c r="BJ116" s="232">
        <f t="shared" si="202"/>
        <v>0</v>
      </c>
      <c r="BK116" s="232">
        <f t="shared" si="203"/>
        <v>0</v>
      </c>
      <c r="BL116" s="233">
        <f t="shared" si="204"/>
        <v>0</v>
      </c>
      <c r="BM116" s="150"/>
    </row>
    <row r="117" spans="1:65" s="69" customFormat="1" ht="11.25" customHeight="1">
      <c r="A117" s="310" t="s">
        <v>229</v>
      </c>
      <c r="B117" s="311"/>
      <c r="C117" s="312" t="s">
        <v>214</v>
      </c>
      <c r="D117" s="107">
        <v>67</v>
      </c>
      <c r="E117" s="126" t="s">
        <v>225</v>
      </c>
      <c r="F117" s="126" t="s">
        <v>185</v>
      </c>
      <c r="G117" s="242">
        <v>1.2</v>
      </c>
      <c r="H117" s="356">
        <v>100</v>
      </c>
      <c r="I117" s="243"/>
      <c r="J117" s="115">
        <v>1726588</v>
      </c>
      <c r="K117" s="244"/>
      <c r="L117" s="368">
        <v>44053</v>
      </c>
      <c r="M117" s="369"/>
      <c r="N117" s="244"/>
      <c r="O117" s="368">
        <v>44053</v>
      </c>
      <c r="P117" s="369"/>
      <c r="Q117" s="210"/>
      <c r="R117" s="140"/>
      <c r="S117" s="245">
        <f t="shared" si="190"/>
        <v>0</v>
      </c>
      <c r="T117" s="210"/>
      <c r="U117" s="140"/>
      <c r="V117" s="245">
        <f t="shared" si="191"/>
        <v>0</v>
      </c>
      <c r="W117" s="210"/>
      <c r="X117" s="140"/>
      <c r="Y117" s="245">
        <f t="shared" si="192"/>
        <v>0</v>
      </c>
      <c r="Z117" s="210"/>
      <c r="AA117" s="210"/>
      <c r="AB117" s="240"/>
      <c r="AC117" s="246"/>
      <c r="AD117" s="210"/>
      <c r="AE117" s="161">
        <f t="shared" si="193"/>
        <v>0</v>
      </c>
      <c r="AF117" s="99"/>
      <c r="AG117" s="154"/>
      <c r="AH117" s="154">
        <f t="shared" si="172"/>
        <v>0</v>
      </c>
      <c r="AI117" s="154"/>
      <c r="AJ117" s="154">
        <f t="shared" si="173"/>
        <v>0</v>
      </c>
      <c r="AK117" s="154"/>
      <c r="AL117" s="154">
        <f t="shared" si="174"/>
        <v>0</v>
      </c>
      <c r="AM117" s="154"/>
      <c r="AN117" s="154">
        <f t="shared" si="205"/>
        <v>0</v>
      </c>
      <c r="AO117" s="155"/>
      <c r="AP117" s="154"/>
      <c r="AQ117" s="226">
        <f t="shared" si="194"/>
        <v>0</v>
      </c>
      <c r="AR117" s="154"/>
      <c r="AS117" s="226">
        <f t="shared" si="195"/>
        <v>0</v>
      </c>
      <c r="AT117" s="154"/>
      <c r="AU117" s="226">
        <f t="shared" si="196"/>
        <v>0</v>
      </c>
      <c r="AV117" s="154"/>
      <c r="AW117" s="226">
        <f t="shared" si="197"/>
        <v>0</v>
      </c>
      <c r="AX117" s="155"/>
      <c r="AY117" s="148"/>
      <c r="AZ117" s="232"/>
      <c r="BA117" s="232"/>
      <c r="BB117" s="232"/>
      <c r="BC117" s="232"/>
      <c r="BD117" s="232"/>
      <c r="BE117" s="232"/>
      <c r="BF117" s="232">
        <f t="shared" si="198"/>
        <v>0</v>
      </c>
      <c r="BG117" s="232">
        <f t="shared" si="199"/>
        <v>0</v>
      </c>
      <c r="BH117" s="232">
        <f t="shared" si="200"/>
        <v>0</v>
      </c>
      <c r="BI117" s="232">
        <f t="shared" si="201"/>
        <v>0</v>
      </c>
      <c r="BJ117" s="232">
        <f t="shared" si="202"/>
        <v>0</v>
      </c>
      <c r="BK117" s="232">
        <f t="shared" si="203"/>
        <v>0</v>
      </c>
      <c r="BL117" s="233">
        <f t="shared" si="204"/>
        <v>0</v>
      </c>
      <c r="BM117" s="150"/>
    </row>
    <row r="118" spans="1:65" ht="11.25" customHeight="1">
      <c r="A118" s="310" t="s">
        <v>230</v>
      </c>
      <c r="B118" s="311"/>
      <c r="C118" s="312"/>
      <c r="D118" s="107">
        <v>4</v>
      </c>
      <c r="E118" s="126" t="s">
        <v>225</v>
      </c>
      <c r="F118" s="126" t="s">
        <v>185</v>
      </c>
      <c r="G118" s="242">
        <v>1.48</v>
      </c>
      <c r="H118" s="356">
        <v>25</v>
      </c>
      <c r="I118" s="243"/>
      <c r="J118" s="115">
        <v>1726800</v>
      </c>
      <c r="K118" s="244"/>
      <c r="L118" s="368">
        <v>44053</v>
      </c>
      <c r="M118" s="369"/>
      <c r="N118" s="244"/>
      <c r="O118" s="368">
        <v>44053</v>
      </c>
      <c r="P118" s="369"/>
      <c r="Q118" s="210"/>
      <c r="R118" s="140"/>
      <c r="S118" s="245">
        <f t="shared" si="190"/>
        <v>0</v>
      </c>
      <c r="T118" s="210"/>
      <c r="U118" s="140"/>
      <c r="V118" s="245">
        <f t="shared" si="191"/>
        <v>0</v>
      </c>
      <c r="W118" s="210"/>
      <c r="X118" s="140"/>
      <c r="Y118" s="245">
        <f t="shared" si="192"/>
        <v>0</v>
      </c>
      <c r="Z118" s="210"/>
      <c r="AA118" s="210"/>
      <c r="AB118" s="240"/>
      <c r="AC118" s="246"/>
      <c r="AD118" s="210"/>
      <c r="AE118" s="161">
        <f t="shared" si="193"/>
        <v>0</v>
      </c>
      <c r="AF118" s="99"/>
      <c r="AG118" s="154"/>
      <c r="AH118" s="154">
        <f t="shared" si="172"/>
        <v>0</v>
      </c>
      <c r="AI118" s="154"/>
      <c r="AJ118" s="154">
        <f t="shared" si="173"/>
        <v>0</v>
      </c>
      <c r="AK118" s="154"/>
      <c r="AL118" s="154">
        <f t="shared" si="174"/>
        <v>0</v>
      </c>
      <c r="AM118" s="154"/>
      <c r="AN118" s="154">
        <f t="shared" si="205"/>
        <v>0</v>
      </c>
      <c r="AO118" s="155"/>
      <c r="AP118" s="154"/>
      <c r="AQ118" s="226">
        <f t="shared" si="194"/>
        <v>0</v>
      </c>
      <c r="AR118" s="154"/>
      <c r="AS118" s="226">
        <f t="shared" si="195"/>
        <v>0</v>
      </c>
      <c r="AT118" s="154"/>
      <c r="AU118" s="226">
        <f t="shared" si="196"/>
        <v>0</v>
      </c>
      <c r="AV118" s="154"/>
      <c r="AW118" s="226">
        <f t="shared" si="197"/>
        <v>0</v>
      </c>
      <c r="AX118" s="155"/>
      <c r="AY118" s="148"/>
      <c r="AZ118" s="232"/>
      <c r="BA118" s="232"/>
      <c r="BB118" s="232"/>
      <c r="BC118" s="232"/>
      <c r="BD118" s="232"/>
      <c r="BE118" s="232"/>
      <c r="BF118" s="232">
        <f t="shared" si="198"/>
        <v>0</v>
      </c>
      <c r="BG118" s="232">
        <f t="shared" si="199"/>
        <v>0</v>
      </c>
      <c r="BH118" s="232">
        <f t="shared" si="200"/>
        <v>0</v>
      </c>
      <c r="BI118" s="232">
        <f t="shared" si="201"/>
        <v>0</v>
      </c>
      <c r="BJ118" s="232">
        <f t="shared" si="202"/>
        <v>0</v>
      </c>
      <c r="BK118" s="232">
        <f t="shared" si="203"/>
        <v>0</v>
      </c>
      <c r="BL118" s="233">
        <f t="shared" si="204"/>
        <v>0</v>
      </c>
      <c r="BM118" s="150"/>
    </row>
    <row r="119" spans="1:65" s="69" customFormat="1" ht="11.25" customHeight="1">
      <c r="A119" s="307" t="s">
        <v>230</v>
      </c>
      <c r="B119" s="316"/>
      <c r="C119" s="312" t="s">
        <v>214</v>
      </c>
      <c r="D119" s="107" t="s">
        <v>98</v>
      </c>
      <c r="E119" s="126" t="s">
        <v>225</v>
      </c>
      <c r="F119" s="126" t="s">
        <v>185</v>
      </c>
      <c r="G119" s="242">
        <v>1.4</v>
      </c>
      <c r="H119" s="356">
        <v>100</v>
      </c>
      <c r="I119" s="243"/>
      <c r="J119" s="115">
        <v>1726808</v>
      </c>
      <c r="K119" s="244"/>
      <c r="L119" s="368">
        <v>44053</v>
      </c>
      <c r="M119" s="369"/>
      <c r="N119" s="244"/>
      <c r="O119" s="368">
        <v>44053</v>
      </c>
      <c r="P119" s="369"/>
      <c r="Q119" s="210"/>
      <c r="R119" s="140"/>
      <c r="S119" s="245">
        <f t="shared" si="190"/>
        <v>0</v>
      </c>
      <c r="T119" s="210"/>
      <c r="U119" s="140"/>
      <c r="V119" s="245">
        <f t="shared" si="191"/>
        <v>0</v>
      </c>
      <c r="W119" s="210"/>
      <c r="X119" s="140"/>
      <c r="Y119" s="245">
        <f t="shared" si="192"/>
        <v>0</v>
      </c>
      <c r="Z119" s="210"/>
      <c r="AA119" s="210"/>
      <c r="AB119" s="240"/>
      <c r="AC119" s="246"/>
      <c r="AD119" s="210"/>
      <c r="AE119" s="161">
        <f t="shared" si="193"/>
        <v>0</v>
      </c>
      <c r="AF119" s="99"/>
      <c r="AG119" s="154"/>
      <c r="AH119" s="154">
        <f t="shared" si="172"/>
        <v>0</v>
      </c>
      <c r="AI119" s="154"/>
      <c r="AJ119" s="154">
        <f t="shared" si="173"/>
        <v>0</v>
      </c>
      <c r="AK119" s="154"/>
      <c r="AL119" s="154">
        <f t="shared" si="174"/>
        <v>0</v>
      </c>
      <c r="AM119" s="154"/>
      <c r="AN119" s="154">
        <f t="shared" si="205"/>
        <v>0</v>
      </c>
      <c r="AO119" s="155"/>
      <c r="AP119" s="154"/>
      <c r="AQ119" s="226">
        <f t="shared" si="194"/>
        <v>0</v>
      </c>
      <c r="AR119" s="154"/>
      <c r="AS119" s="226">
        <f t="shared" si="195"/>
        <v>0</v>
      </c>
      <c r="AT119" s="154"/>
      <c r="AU119" s="226">
        <f t="shared" si="196"/>
        <v>0</v>
      </c>
      <c r="AV119" s="154"/>
      <c r="AW119" s="226">
        <f t="shared" si="197"/>
        <v>0</v>
      </c>
      <c r="AX119" s="155"/>
      <c r="AY119" s="148"/>
      <c r="AZ119" s="232"/>
      <c r="BA119" s="232"/>
      <c r="BB119" s="232"/>
      <c r="BC119" s="232"/>
      <c r="BD119" s="232"/>
      <c r="BE119" s="232"/>
      <c r="BF119" s="232">
        <f t="shared" si="198"/>
        <v>0</v>
      </c>
      <c r="BG119" s="232">
        <f t="shared" si="199"/>
        <v>0</v>
      </c>
      <c r="BH119" s="232">
        <f t="shared" si="200"/>
        <v>0</v>
      </c>
      <c r="BI119" s="232">
        <f t="shared" si="201"/>
        <v>0</v>
      </c>
      <c r="BJ119" s="232">
        <f t="shared" si="202"/>
        <v>0</v>
      </c>
      <c r="BK119" s="232">
        <f t="shared" si="203"/>
        <v>0</v>
      </c>
      <c r="BL119" s="233">
        <f t="shared" si="204"/>
        <v>0</v>
      </c>
      <c r="BM119" s="150"/>
    </row>
    <row r="120" spans="1:65" s="69" customFormat="1" ht="11.25" customHeight="1">
      <c r="A120" s="310" t="s">
        <v>231</v>
      </c>
      <c r="B120" s="311"/>
      <c r="C120" s="312" t="s">
        <v>214</v>
      </c>
      <c r="D120" s="107">
        <v>30</v>
      </c>
      <c r="E120" s="126" t="s">
        <v>85</v>
      </c>
      <c r="F120" s="126" t="s">
        <v>185</v>
      </c>
      <c r="G120" s="242">
        <v>1.2</v>
      </c>
      <c r="H120" s="356">
        <v>100</v>
      </c>
      <c r="I120" s="243"/>
      <c r="J120" s="115">
        <v>1726908</v>
      </c>
      <c r="K120" s="244"/>
      <c r="L120" s="368">
        <v>44053</v>
      </c>
      <c r="M120" s="369"/>
      <c r="N120" s="244"/>
      <c r="O120" s="368">
        <v>44053</v>
      </c>
      <c r="P120" s="369"/>
      <c r="Q120" s="210"/>
      <c r="R120" s="140"/>
      <c r="S120" s="245">
        <f t="shared" si="190"/>
        <v>0</v>
      </c>
      <c r="T120" s="210"/>
      <c r="U120" s="140"/>
      <c r="V120" s="245">
        <f t="shared" si="191"/>
        <v>0</v>
      </c>
      <c r="W120" s="210"/>
      <c r="X120" s="140"/>
      <c r="Y120" s="245">
        <f t="shared" si="192"/>
        <v>0</v>
      </c>
      <c r="Z120" s="210"/>
      <c r="AA120" s="210"/>
      <c r="AB120" s="240"/>
      <c r="AC120" s="246"/>
      <c r="AD120" s="210"/>
      <c r="AE120" s="161">
        <f t="shared" si="193"/>
        <v>0</v>
      </c>
      <c r="AF120" s="99"/>
      <c r="AG120" s="154"/>
      <c r="AH120" s="154">
        <f t="shared" si="172"/>
        <v>0</v>
      </c>
      <c r="AI120" s="154"/>
      <c r="AJ120" s="154">
        <f t="shared" si="173"/>
        <v>0</v>
      </c>
      <c r="AK120" s="154"/>
      <c r="AL120" s="154">
        <f t="shared" si="174"/>
        <v>0</v>
      </c>
      <c r="AM120" s="154"/>
      <c r="AN120" s="154">
        <f t="shared" si="205"/>
        <v>0</v>
      </c>
      <c r="AO120" s="155"/>
      <c r="AP120" s="154"/>
      <c r="AQ120" s="226">
        <f t="shared" si="194"/>
        <v>0</v>
      </c>
      <c r="AR120" s="154"/>
      <c r="AS120" s="226">
        <f t="shared" si="195"/>
        <v>0</v>
      </c>
      <c r="AT120" s="154"/>
      <c r="AU120" s="226">
        <f t="shared" si="196"/>
        <v>0</v>
      </c>
      <c r="AV120" s="154"/>
      <c r="AW120" s="226">
        <f t="shared" si="197"/>
        <v>0</v>
      </c>
      <c r="AX120" s="155"/>
      <c r="AY120" s="148"/>
      <c r="AZ120" s="232"/>
      <c r="BA120" s="232"/>
      <c r="BB120" s="232"/>
      <c r="BC120" s="232"/>
      <c r="BD120" s="232"/>
      <c r="BE120" s="232"/>
      <c r="BF120" s="232">
        <f t="shared" si="198"/>
        <v>0</v>
      </c>
      <c r="BG120" s="232">
        <f t="shared" si="199"/>
        <v>0</v>
      </c>
      <c r="BH120" s="232">
        <f t="shared" si="200"/>
        <v>0</v>
      </c>
      <c r="BI120" s="232">
        <f t="shared" si="201"/>
        <v>0</v>
      </c>
      <c r="BJ120" s="232">
        <f t="shared" si="202"/>
        <v>0</v>
      </c>
      <c r="BK120" s="232">
        <f t="shared" si="203"/>
        <v>0</v>
      </c>
      <c r="BL120" s="233">
        <f t="shared" si="204"/>
        <v>0</v>
      </c>
      <c r="BM120" s="150"/>
    </row>
    <row r="121" spans="1:65" s="69" customFormat="1" ht="11.25" customHeight="1">
      <c r="A121" s="307" t="s">
        <v>232</v>
      </c>
      <c r="B121" s="316"/>
      <c r="C121" s="312" t="s">
        <v>214</v>
      </c>
      <c r="D121" s="107">
        <v>23</v>
      </c>
      <c r="E121" s="126" t="s">
        <v>233</v>
      </c>
      <c r="F121" s="126" t="s">
        <v>185</v>
      </c>
      <c r="G121" s="242">
        <v>1.4</v>
      </c>
      <c r="H121" s="356">
        <v>100</v>
      </c>
      <c r="I121" s="243"/>
      <c r="J121" s="115">
        <v>1727058</v>
      </c>
      <c r="K121" s="244"/>
      <c r="L121" s="368">
        <v>44053</v>
      </c>
      <c r="M121" s="369"/>
      <c r="N121" s="244"/>
      <c r="O121" s="368">
        <v>44053</v>
      </c>
      <c r="P121" s="369"/>
      <c r="Q121" s="210"/>
      <c r="R121" s="140"/>
      <c r="S121" s="245">
        <f t="shared" si="190"/>
        <v>0</v>
      </c>
      <c r="T121" s="210"/>
      <c r="U121" s="140"/>
      <c r="V121" s="245">
        <f t="shared" si="191"/>
        <v>0</v>
      </c>
      <c r="W121" s="210"/>
      <c r="X121" s="140"/>
      <c r="Y121" s="245">
        <f t="shared" si="192"/>
        <v>0</v>
      </c>
      <c r="Z121" s="210"/>
      <c r="AA121" s="210"/>
      <c r="AB121" s="240"/>
      <c r="AC121" s="246"/>
      <c r="AD121" s="210"/>
      <c r="AE121" s="161">
        <f t="shared" si="193"/>
        <v>0</v>
      </c>
      <c r="AF121" s="99"/>
      <c r="AG121" s="154"/>
      <c r="AH121" s="154">
        <f t="shared" si="172"/>
        <v>0</v>
      </c>
      <c r="AI121" s="154"/>
      <c r="AJ121" s="154">
        <f t="shared" si="173"/>
        <v>0</v>
      </c>
      <c r="AK121" s="154"/>
      <c r="AL121" s="154">
        <f t="shared" si="174"/>
        <v>0</v>
      </c>
      <c r="AM121" s="154"/>
      <c r="AN121" s="154">
        <f t="shared" si="205"/>
        <v>0</v>
      </c>
      <c r="AO121" s="155"/>
      <c r="AP121" s="154"/>
      <c r="AQ121" s="226">
        <f t="shared" si="194"/>
        <v>0</v>
      </c>
      <c r="AR121" s="154"/>
      <c r="AS121" s="226">
        <f t="shared" si="195"/>
        <v>0</v>
      </c>
      <c r="AT121" s="154"/>
      <c r="AU121" s="226">
        <f t="shared" si="196"/>
        <v>0</v>
      </c>
      <c r="AV121" s="154"/>
      <c r="AW121" s="226">
        <f t="shared" si="197"/>
        <v>0</v>
      </c>
      <c r="AX121" s="155"/>
      <c r="AY121" s="148"/>
      <c r="AZ121" s="232"/>
      <c r="BA121" s="232"/>
      <c r="BB121" s="232"/>
      <c r="BC121" s="232"/>
      <c r="BD121" s="232"/>
      <c r="BE121" s="232"/>
      <c r="BF121" s="232">
        <f t="shared" si="198"/>
        <v>0</v>
      </c>
      <c r="BG121" s="232">
        <f t="shared" si="199"/>
        <v>0</v>
      </c>
      <c r="BH121" s="232">
        <f t="shared" si="200"/>
        <v>0</v>
      </c>
      <c r="BI121" s="232">
        <f t="shared" si="201"/>
        <v>0</v>
      </c>
      <c r="BJ121" s="232">
        <f t="shared" si="202"/>
        <v>0</v>
      </c>
      <c r="BK121" s="232">
        <f t="shared" si="203"/>
        <v>0</v>
      </c>
      <c r="BL121" s="233">
        <f t="shared" ref="BL121:BL122" si="219">SUM(BF121:BK121)</f>
        <v>0</v>
      </c>
      <c r="BM121" s="150"/>
    </row>
    <row r="122" spans="1:65" s="69" customFormat="1" ht="11.25" customHeight="1">
      <c r="A122" s="307" t="s">
        <v>234</v>
      </c>
      <c r="B122" s="316"/>
      <c r="C122" s="312" t="s">
        <v>214</v>
      </c>
      <c r="D122" s="107">
        <v>39</v>
      </c>
      <c r="E122" s="126" t="s">
        <v>235</v>
      </c>
      <c r="F122" s="126" t="s">
        <v>185</v>
      </c>
      <c r="G122" s="242">
        <v>1.2</v>
      </c>
      <c r="H122" s="356">
        <v>100</v>
      </c>
      <c r="I122" s="243"/>
      <c r="J122" s="115">
        <v>1727208</v>
      </c>
      <c r="K122" s="244"/>
      <c r="L122" s="368">
        <v>44053</v>
      </c>
      <c r="M122" s="369"/>
      <c r="N122" s="244"/>
      <c r="O122" s="368">
        <v>44053</v>
      </c>
      <c r="P122" s="369"/>
      <c r="Q122" s="210"/>
      <c r="R122" s="140"/>
      <c r="S122" s="245">
        <f t="shared" si="190"/>
        <v>0</v>
      </c>
      <c r="T122" s="210"/>
      <c r="U122" s="140"/>
      <c r="V122" s="245">
        <f t="shared" si="191"/>
        <v>0</v>
      </c>
      <c r="W122" s="210"/>
      <c r="X122" s="140"/>
      <c r="Y122" s="245">
        <f t="shared" si="192"/>
        <v>0</v>
      </c>
      <c r="Z122" s="210"/>
      <c r="AA122" s="210"/>
      <c r="AB122" s="240"/>
      <c r="AC122" s="246"/>
      <c r="AD122" s="210"/>
      <c r="AE122" s="161">
        <f t="shared" si="193"/>
        <v>0</v>
      </c>
      <c r="AF122" s="99"/>
      <c r="AG122" s="154"/>
      <c r="AH122" s="154">
        <f t="shared" si="172"/>
        <v>0</v>
      </c>
      <c r="AI122" s="154"/>
      <c r="AJ122" s="154">
        <f t="shared" si="173"/>
        <v>0</v>
      </c>
      <c r="AK122" s="154"/>
      <c r="AL122" s="154">
        <f t="shared" si="174"/>
        <v>0</v>
      </c>
      <c r="AM122" s="154"/>
      <c r="AN122" s="154">
        <f t="shared" si="205"/>
        <v>0</v>
      </c>
      <c r="AO122" s="155"/>
      <c r="AP122" s="154"/>
      <c r="AQ122" s="226">
        <f t="shared" si="194"/>
        <v>0</v>
      </c>
      <c r="AR122" s="154"/>
      <c r="AS122" s="226">
        <f t="shared" si="195"/>
        <v>0</v>
      </c>
      <c r="AT122" s="154"/>
      <c r="AU122" s="226">
        <f t="shared" si="196"/>
        <v>0</v>
      </c>
      <c r="AV122" s="154"/>
      <c r="AW122" s="226">
        <f t="shared" si="197"/>
        <v>0</v>
      </c>
      <c r="AX122" s="155"/>
      <c r="AY122" s="148"/>
      <c r="AZ122" s="232"/>
      <c r="BA122" s="232"/>
      <c r="BB122" s="232"/>
      <c r="BC122" s="232"/>
      <c r="BD122" s="232"/>
      <c r="BE122" s="232"/>
      <c r="BF122" s="232">
        <f t="shared" si="198"/>
        <v>0</v>
      </c>
      <c r="BG122" s="232">
        <f t="shared" si="199"/>
        <v>0</v>
      </c>
      <c r="BH122" s="232">
        <f t="shared" si="200"/>
        <v>0</v>
      </c>
      <c r="BI122" s="232">
        <f t="shared" si="201"/>
        <v>0</v>
      </c>
      <c r="BJ122" s="232">
        <f t="shared" si="202"/>
        <v>0</v>
      </c>
      <c r="BK122" s="232">
        <f t="shared" si="203"/>
        <v>0</v>
      </c>
      <c r="BL122" s="233">
        <f t="shared" si="219"/>
        <v>0</v>
      </c>
      <c r="BM122" s="150"/>
    </row>
    <row r="123" spans="1:65" s="69" customFormat="1" ht="11.25" customHeight="1">
      <c r="A123" s="307" t="s">
        <v>236</v>
      </c>
      <c r="B123" s="316"/>
      <c r="C123" s="312" t="s">
        <v>214</v>
      </c>
      <c r="D123" s="107">
        <v>3</v>
      </c>
      <c r="E123" s="126" t="s">
        <v>237</v>
      </c>
      <c r="F123" s="126" t="s">
        <v>185</v>
      </c>
      <c r="G123" s="242">
        <v>1.2</v>
      </c>
      <c r="H123" s="356">
        <v>100</v>
      </c>
      <c r="I123" s="243"/>
      <c r="J123" s="143">
        <v>1727308</v>
      </c>
      <c r="K123" s="244"/>
      <c r="L123" s="368">
        <v>44053</v>
      </c>
      <c r="M123" s="369"/>
      <c r="N123" s="244"/>
      <c r="O123" s="368">
        <v>44053</v>
      </c>
      <c r="P123" s="369"/>
      <c r="Q123" s="210"/>
      <c r="R123" s="140"/>
      <c r="S123" s="245">
        <f t="shared" si="190"/>
        <v>0</v>
      </c>
      <c r="T123" s="210"/>
      <c r="U123" s="140"/>
      <c r="V123" s="245">
        <f t="shared" si="191"/>
        <v>0</v>
      </c>
      <c r="W123" s="210"/>
      <c r="X123" s="140"/>
      <c r="Y123" s="245">
        <f t="shared" si="192"/>
        <v>0</v>
      </c>
      <c r="Z123" s="210"/>
      <c r="AA123" s="210"/>
      <c r="AB123" s="240"/>
      <c r="AC123" s="246"/>
      <c r="AD123" s="210"/>
      <c r="AE123" s="161">
        <f t="shared" si="193"/>
        <v>0</v>
      </c>
      <c r="AF123" s="99"/>
      <c r="AG123" s="154"/>
      <c r="AH123" s="154">
        <f t="shared" si="172"/>
        <v>0</v>
      </c>
      <c r="AI123" s="154"/>
      <c r="AJ123" s="154">
        <f t="shared" si="173"/>
        <v>0</v>
      </c>
      <c r="AK123" s="154"/>
      <c r="AL123" s="154">
        <f t="shared" si="174"/>
        <v>0</v>
      </c>
      <c r="AM123" s="154"/>
      <c r="AN123" s="154">
        <f t="shared" si="205"/>
        <v>0</v>
      </c>
      <c r="AO123" s="155"/>
      <c r="AP123" s="154"/>
      <c r="AQ123" s="226">
        <f t="shared" si="194"/>
        <v>0</v>
      </c>
      <c r="AR123" s="154"/>
      <c r="AS123" s="226">
        <f t="shared" si="195"/>
        <v>0</v>
      </c>
      <c r="AT123" s="154"/>
      <c r="AU123" s="226">
        <f t="shared" si="196"/>
        <v>0</v>
      </c>
      <c r="AV123" s="154"/>
      <c r="AW123" s="226">
        <f t="shared" si="197"/>
        <v>0</v>
      </c>
      <c r="AX123" s="155"/>
      <c r="AY123" s="148"/>
      <c r="AZ123" s="232"/>
      <c r="BA123" s="232"/>
      <c r="BB123" s="232"/>
      <c r="BC123" s="232"/>
      <c r="BD123" s="232"/>
      <c r="BE123" s="232"/>
      <c r="BF123" s="232">
        <f t="shared" si="198"/>
        <v>0</v>
      </c>
      <c r="BG123" s="232">
        <f t="shared" si="199"/>
        <v>0</v>
      </c>
      <c r="BH123" s="232">
        <f t="shared" si="200"/>
        <v>0</v>
      </c>
      <c r="BI123" s="232">
        <f t="shared" si="201"/>
        <v>0</v>
      </c>
      <c r="BJ123" s="232">
        <f t="shared" si="202"/>
        <v>0</v>
      </c>
      <c r="BK123" s="232">
        <f t="shared" si="203"/>
        <v>0</v>
      </c>
      <c r="BL123" s="233">
        <f t="shared" ref="BL123" si="220">SUM(BF123:BK123)</f>
        <v>0</v>
      </c>
      <c r="BM123" s="150"/>
    </row>
    <row r="124" spans="1:65" s="69" customFormat="1" ht="11.25" customHeight="1">
      <c r="A124" s="307" t="s">
        <v>238</v>
      </c>
      <c r="B124" s="316"/>
      <c r="C124" s="312"/>
      <c r="D124" s="107">
        <v>31</v>
      </c>
      <c r="E124" s="126" t="s">
        <v>215</v>
      </c>
      <c r="F124" s="126" t="s">
        <v>185</v>
      </c>
      <c r="G124" s="242">
        <v>1.35</v>
      </c>
      <c r="H124" s="356">
        <v>25</v>
      </c>
      <c r="I124" s="243"/>
      <c r="J124" s="143">
        <v>1727370</v>
      </c>
      <c r="K124" s="244"/>
      <c r="L124" s="368">
        <v>44053</v>
      </c>
      <c r="M124" s="369"/>
      <c r="N124" s="244"/>
      <c r="O124" s="368">
        <v>44053</v>
      </c>
      <c r="P124" s="369"/>
      <c r="Q124" s="210"/>
      <c r="R124" s="140"/>
      <c r="S124" s="245">
        <f t="shared" si="190"/>
        <v>0</v>
      </c>
      <c r="T124" s="210"/>
      <c r="U124" s="140"/>
      <c r="V124" s="245">
        <f t="shared" si="191"/>
        <v>0</v>
      </c>
      <c r="W124" s="210"/>
      <c r="X124" s="140"/>
      <c r="Y124" s="245">
        <f t="shared" si="192"/>
        <v>0</v>
      </c>
      <c r="Z124" s="210"/>
      <c r="AA124" s="210"/>
      <c r="AB124" s="240"/>
      <c r="AC124" s="246"/>
      <c r="AD124" s="210"/>
      <c r="AE124" s="161">
        <f t="shared" si="193"/>
        <v>0</v>
      </c>
      <c r="AF124" s="99"/>
      <c r="AG124" s="154"/>
      <c r="AH124" s="154">
        <f t="shared" si="172"/>
        <v>0</v>
      </c>
      <c r="AI124" s="154"/>
      <c r="AJ124" s="154">
        <f t="shared" si="173"/>
        <v>0</v>
      </c>
      <c r="AK124" s="154"/>
      <c r="AL124" s="154">
        <f t="shared" si="174"/>
        <v>0</v>
      </c>
      <c r="AM124" s="154"/>
      <c r="AN124" s="154">
        <f t="shared" si="205"/>
        <v>0</v>
      </c>
      <c r="AO124" s="155"/>
      <c r="AP124" s="154"/>
      <c r="AQ124" s="226">
        <f t="shared" si="194"/>
        <v>0</v>
      </c>
      <c r="AR124" s="154"/>
      <c r="AS124" s="226">
        <f t="shared" si="195"/>
        <v>0</v>
      </c>
      <c r="AT124" s="154"/>
      <c r="AU124" s="226">
        <f t="shared" si="196"/>
        <v>0</v>
      </c>
      <c r="AV124" s="154"/>
      <c r="AW124" s="226">
        <f t="shared" si="197"/>
        <v>0</v>
      </c>
      <c r="AX124" s="155"/>
      <c r="AY124" s="148"/>
      <c r="AZ124" s="232"/>
      <c r="BA124" s="232"/>
      <c r="BB124" s="232"/>
      <c r="BC124" s="232"/>
      <c r="BD124" s="232"/>
      <c r="BE124" s="232"/>
      <c r="BF124" s="232">
        <f t="shared" si="198"/>
        <v>0</v>
      </c>
      <c r="BG124" s="232">
        <f t="shared" si="199"/>
        <v>0</v>
      </c>
      <c r="BH124" s="232">
        <f t="shared" si="200"/>
        <v>0</v>
      </c>
      <c r="BI124" s="232">
        <f t="shared" si="201"/>
        <v>0</v>
      </c>
      <c r="BJ124" s="232">
        <f t="shared" si="202"/>
        <v>0</v>
      </c>
      <c r="BK124" s="232">
        <f t="shared" si="203"/>
        <v>0</v>
      </c>
      <c r="BL124" s="233">
        <f t="shared" si="204"/>
        <v>0</v>
      </c>
      <c r="BM124" s="150"/>
    </row>
    <row r="125" spans="1:65" s="69" customFormat="1" ht="11.25" customHeight="1">
      <c r="A125" s="307" t="s">
        <v>238</v>
      </c>
      <c r="B125" s="316"/>
      <c r="C125" s="312" t="s">
        <v>214</v>
      </c>
      <c r="D125" s="107">
        <v>8</v>
      </c>
      <c r="E125" s="126" t="s">
        <v>215</v>
      </c>
      <c r="F125" s="126" t="s">
        <v>185</v>
      </c>
      <c r="G125" s="242">
        <v>1.25</v>
      </c>
      <c r="H125" s="356">
        <v>100</v>
      </c>
      <c r="I125" s="243"/>
      <c r="J125" s="143">
        <v>1727378</v>
      </c>
      <c r="K125" s="244"/>
      <c r="L125" s="368">
        <v>44053</v>
      </c>
      <c r="M125" s="369"/>
      <c r="N125" s="244"/>
      <c r="O125" s="368">
        <v>44053</v>
      </c>
      <c r="P125" s="369"/>
      <c r="Q125" s="210"/>
      <c r="R125" s="140"/>
      <c r="S125" s="245">
        <f t="shared" ref="S125" si="221">IF($D$18="YES", (R125), (0))</f>
        <v>0</v>
      </c>
      <c r="T125" s="210"/>
      <c r="U125" s="140"/>
      <c r="V125" s="245">
        <f t="shared" ref="V125" si="222">IF($D$18="YES", (U125), (0))</f>
        <v>0</v>
      </c>
      <c r="W125" s="210"/>
      <c r="X125" s="140"/>
      <c r="Y125" s="245">
        <f t="shared" ref="Y125" si="223">IF($D$18="YES", (X125), (0))</f>
        <v>0</v>
      </c>
      <c r="Z125" s="210"/>
      <c r="AA125" s="210"/>
      <c r="AB125" s="240"/>
      <c r="AC125" s="246"/>
      <c r="AD125" s="210"/>
      <c r="AE125" s="161">
        <f t="shared" ref="AE125" si="224">SUM(R125,S125,U125,V125,X125,Y125)</f>
        <v>0</v>
      </c>
      <c r="AF125" s="99"/>
      <c r="AG125" s="154"/>
      <c r="AH125" s="154">
        <f t="shared" ref="AH125" si="225">R125*H125</f>
        <v>0</v>
      </c>
      <c r="AI125" s="154"/>
      <c r="AJ125" s="154">
        <f t="shared" ref="AJ125" si="226">U125*H125</f>
        <v>0</v>
      </c>
      <c r="AK125" s="154"/>
      <c r="AL125" s="154">
        <f t="shared" ref="AL125" si="227">X125*H125</f>
        <v>0</v>
      </c>
      <c r="AM125" s="154"/>
      <c r="AN125" s="154">
        <f t="shared" ref="AN125" si="228">SUM(AH125,AJ125,AL125)</f>
        <v>0</v>
      </c>
      <c r="AO125" s="155"/>
      <c r="AP125" s="154"/>
      <c r="AQ125" s="226">
        <f t="shared" ref="AQ125" si="229">(R125*H125)*G125</f>
        <v>0</v>
      </c>
      <c r="AR125" s="154"/>
      <c r="AS125" s="226">
        <f t="shared" ref="AS125" si="230">(U125*H125)*G125</f>
        <v>0</v>
      </c>
      <c r="AT125" s="154"/>
      <c r="AU125" s="226">
        <f t="shared" ref="AU125" si="231">(X125*H125)*G125</f>
        <v>0</v>
      </c>
      <c r="AV125" s="154"/>
      <c r="AW125" s="226">
        <f t="shared" ref="AW125" si="232">SUM(AP125:AV125)</f>
        <v>0</v>
      </c>
      <c r="AX125" s="155"/>
      <c r="AY125" s="148"/>
      <c r="AZ125" s="232"/>
      <c r="BA125" s="232"/>
      <c r="BB125" s="232"/>
      <c r="BC125" s="232"/>
      <c r="BD125" s="232"/>
      <c r="BE125" s="232"/>
      <c r="BF125" s="232">
        <f t="shared" si="198"/>
        <v>0</v>
      </c>
      <c r="BG125" s="232">
        <f t="shared" si="199"/>
        <v>0</v>
      </c>
      <c r="BH125" s="232">
        <f t="shared" si="200"/>
        <v>0</v>
      </c>
      <c r="BI125" s="232">
        <f t="shared" si="201"/>
        <v>0</v>
      </c>
      <c r="BJ125" s="232">
        <f t="shared" si="202"/>
        <v>0</v>
      </c>
      <c r="BK125" s="232">
        <f t="shared" si="203"/>
        <v>0</v>
      </c>
      <c r="BL125" s="233">
        <f t="shared" ref="BL125" si="233">SUM(BF125:BK125)</f>
        <v>0</v>
      </c>
      <c r="BM125" s="150"/>
    </row>
    <row r="126" spans="1:65" s="69" customFormat="1" ht="11.25" customHeight="1">
      <c r="A126" s="307" t="s">
        <v>239</v>
      </c>
      <c r="B126" s="316"/>
      <c r="C126" s="312"/>
      <c r="D126" s="107">
        <v>33</v>
      </c>
      <c r="E126" s="126" t="s">
        <v>217</v>
      </c>
      <c r="F126" s="126" t="s">
        <v>185</v>
      </c>
      <c r="G126" s="242">
        <v>1.35</v>
      </c>
      <c r="H126" s="356">
        <v>25</v>
      </c>
      <c r="I126" s="243"/>
      <c r="J126" s="143">
        <v>1727500</v>
      </c>
      <c r="K126" s="244"/>
      <c r="L126" s="368">
        <v>44053</v>
      </c>
      <c r="M126" s="369"/>
      <c r="N126" s="244"/>
      <c r="O126" s="368">
        <v>44053</v>
      </c>
      <c r="P126" s="369"/>
      <c r="Q126" s="210"/>
      <c r="R126" s="140"/>
      <c r="S126" s="245">
        <f t="shared" si="190"/>
        <v>0</v>
      </c>
      <c r="T126" s="210"/>
      <c r="U126" s="140"/>
      <c r="V126" s="245">
        <f t="shared" si="191"/>
        <v>0</v>
      </c>
      <c r="W126" s="210"/>
      <c r="X126" s="140"/>
      <c r="Y126" s="245">
        <f t="shared" si="192"/>
        <v>0</v>
      </c>
      <c r="Z126" s="210"/>
      <c r="AA126" s="210"/>
      <c r="AB126" s="240"/>
      <c r="AC126" s="246"/>
      <c r="AD126" s="210"/>
      <c r="AE126" s="161">
        <f t="shared" si="193"/>
        <v>0</v>
      </c>
      <c r="AF126" s="99"/>
      <c r="AG126" s="154"/>
      <c r="AH126" s="154">
        <f t="shared" si="172"/>
        <v>0</v>
      </c>
      <c r="AI126" s="154"/>
      <c r="AJ126" s="154">
        <f t="shared" si="173"/>
        <v>0</v>
      </c>
      <c r="AK126" s="154"/>
      <c r="AL126" s="154">
        <f t="shared" si="174"/>
        <v>0</v>
      </c>
      <c r="AM126" s="154"/>
      <c r="AN126" s="154">
        <f t="shared" si="205"/>
        <v>0</v>
      </c>
      <c r="AO126" s="155"/>
      <c r="AP126" s="154"/>
      <c r="AQ126" s="226">
        <f t="shared" si="194"/>
        <v>0</v>
      </c>
      <c r="AR126" s="154"/>
      <c r="AS126" s="226">
        <f t="shared" si="195"/>
        <v>0</v>
      </c>
      <c r="AT126" s="154"/>
      <c r="AU126" s="226">
        <f t="shared" si="196"/>
        <v>0</v>
      </c>
      <c r="AV126" s="154"/>
      <c r="AW126" s="226">
        <f t="shared" si="197"/>
        <v>0</v>
      </c>
      <c r="AX126" s="155"/>
      <c r="AY126" s="148"/>
      <c r="AZ126" s="232"/>
      <c r="BA126" s="232"/>
      <c r="BB126" s="232"/>
      <c r="BC126" s="232"/>
      <c r="BD126" s="232"/>
      <c r="BE126" s="232"/>
      <c r="BF126" s="232">
        <f t="shared" si="198"/>
        <v>0</v>
      </c>
      <c r="BG126" s="232">
        <f t="shared" si="199"/>
        <v>0</v>
      </c>
      <c r="BH126" s="232">
        <f t="shared" si="200"/>
        <v>0</v>
      </c>
      <c r="BI126" s="232">
        <f t="shared" si="201"/>
        <v>0</v>
      </c>
      <c r="BJ126" s="232">
        <f t="shared" si="202"/>
        <v>0</v>
      </c>
      <c r="BK126" s="232">
        <f t="shared" si="203"/>
        <v>0</v>
      </c>
      <c r="BL126" s="233">
        <f t="shared" si="204"/>
        <v>0</v>
      </c>
      <c r="BM126" s="150"/>
    </row>
    <row r="127" spans="1:65" s="69" customFormat="1" ht="11.25" customHeight="1">
      <c r="A127" s="307" t="s">
        <v>239</v>
      </c>
      <c r="B127" s="316"/>
      <c r="C127" s="312" t="s">
        <v>214</v>
      </c>
      <c r="D127" s="107">
        <v>8</v>
      </c>
      <c r="E127" s="126" t="s">
        <v>217</v>
      </c>
      <c r="F127" s="126" t="s">
        <v>185</v>
      </c>
      <c r="G127" s="242">
        <v>1.25</v>
      </c>
      <c r="H127" s="356">
        <v>100</v>
      </c>
      <c r="I127" s="243"/>
      <c r="J127" s="143">
        <v>1727508</v>
      </c>
      <c r="K127" s="244"/>
      <c r="L127" s="368">
        <v>44053</v>
      </c>
      <c r="M127" s="369"/>
      <c r="N127" s="244"/>
      <c r="O127" s="368">
        <v>44053</v>
      </c>
      <c r="P127" s="369"/>
      <c r="Q127" s="210"/>
      <c r="R127" s="140"/>
      <c r="S127" s="245">
        <f t="shared" ref="S127" si="234">IF($D$18="YES", (R127), (0))</f>
        <v>0</v>
      </c>
      <c r="T127" s="210"/>
      <c r="U127" s="140"/>
      <c r="V127" s="245">
        <f t="shared" ref="V127" si="235">IF($D$18="YES", (U127), (0))</f>
        <v>0</v>
      </c>
      <c r="W127" s="210"/>
      <c r="X127" s="140"/>
      <c r="Y127" s="245">
        <f t="shared" ref="Y127" si="236">IF($D$18="YES", (X127), (0))</f>
        <v>0</v>
      </c>
      <c r="Z127" s="210"/>
      <c r="AA127" s="210"/>
      <c r="AB127" s="240"/>
      <c r="AC127" s="246"/>
      <c r="AD127" s="210"/>
      <c r="AE127" s="161">
        <f t="shared" ref="AE127" si="237">SUM(R127,S127,U127,V127,X127,Y127)</f>
        <v>0</v>
      </c>
      <c r="AF127" s="99"/>
      <c r="AG127" s="154"/>
      <c r="AH127" s="154">
        <f t="shared" ref="AH127" si="238">R127*H127</f>
        <v>0</v>
      </c>
      <c r="AI127" s="154"/>
      <c r="AJ127" s="154">
        <f t="shared" ref="AJ127" si="239">U127*H127</f>
        <v>0</v>
      </c>
      <c r="AK127" s="154"/>
      <c r="AL127" s="154">
        <f t="shared" ref="AL127" si="240">X127*H127</f>
        <v>0</v>
      </c>
      <c r="AM127" s="154"/>
      <c r="AN127" s="154">
        <f t="shared" ref="AN127" si="241">SUM(AH127,AJ127,AL127)</f>
        <v>0</v>
      </c>
      <c r="AO127" s="155"/>
      <c r="AP127" s="154"/>
      <c r="AQ127" s="226">
        <f t="shared" ref="AQ127" si="242">(R127*H127)*G127</f>
        <v>0</v>
      </c>
      <c r="AR127" s="154"/>
      <c r="AS127" s="226">
        <f t="shared" ref="AS127" si="243">(U127*H127)*G127</f>
        <v>0</v>
      </c>
      <c r="AT127" s="154"/>
      <c r="AU127" s="226">
        <f t="shared" ref="AU127" si="244">(X127*H127)*G127</f>
        <v>0</v>
      </c>
      <c r="AV127" s="154"/>
      <c r="AW127" s="226">
        <f t="shared" ref="AW127" si="245">SUM(AP127:AV127)</f>
        <v>0</v>
      </c>
      <c r="AX127" s="155"/>
      <c r="AY127" s="148"/>
      <c r="AZ127" s="232"/>
      <c r="BA127" s="232"/>
      <c r="BB127" s="232"/>
      <c r="BC127" s="232"/>
      <c r="BD127" s="232"/>
      <c r="BE127" s="232"/>
      <c r="BF127" s="232">
        <f t="shared" si="198"/>
        <v>0</v>
      </c>
      <c r="BG127" s="232">
        <f t="shared" si="199"/>
        <v>0</v>
      </c>
      <c r="BH127" s="232">
        <f t="shared" si="200"/>
        <v>0</v>
      </c>
      <c r="BI127" s="232">
        <f t="shared" si="201"/>
        <v>0</v>
      </c>
      <c r="BJ127" s="232">
        <f t="shared" si="202"/>
        <v>0</v>
      </c>
      <c r="BK127" s="232">
        <f t="shared" si="203"/>
        <v>0</v>
      </c>
      <c r="BL127" s="233">
        <f t="shared" ref="BL127" si="246">SUM(BF127:BK127)</f>
        <v>0</v>
      </c>
      <c r="BM127" s="150"/>
    </row>
    <row r="128" spans="1:65" s="69" customFormat="1" ht="11.25" customHeight="1">
      <c r="A128" s="307" t="s">
        <v>240</v>
      </c>
      <c r="B128" s="316"/>
      <c r="C128" s="312" t="s">
        <v>214</v>
      </c>
      <c r="D128" s="107">
        <v>19</v>
      </c>
      <c r="E128" s="126" t="s">
        <v>215</v>
      </c>
      <c r="F128" s="126" t="s">
        <v>185</v>
      </c>
      <c r="G128" s="242">
        <v>1.2</v>
      </c>
      <c r="H128" s="356">
        <v>100</v>
      </c>
      <c r="I128" s="243"/>
      <c r="J128" s="143">
        <v>1727608</v>
      </c>
      <c r="K128" s="244"/>
      <c r="L128" s="368">
        <v>44053</v>
      </c>
      <c r="M128" s="369"/>
      <c r="N128" s="244"/>
      <c r="O128" s="368">
        <v>44053</v>
      </c>
      <c r="P128" s="369"/>
      <c r="Q128" s="210"/>
      <c r="R128" s="140"/>
      <c r="S128" s="245">
        <f t="shared" si="190"/>
        <v>0</v>
      </c>
      <c r="T128" s="210"/>
      <c r="U128" s="140"/>
      <c r="V128" s="245">
        <f t="shared" si="191"/>
        <v>0</v>
      </c>
      <c r="W128" s="210"/>
      <c r="X128" s="140"/>
      <c r="Y128" s="245">
        <f t="shared" si="192"/>
        <v>0</v>
      </c>
      <c r="Z128" s="210"/>
      <c r="AA128" s="210"/>
      <c r="AB128" s="240"/>
      <c r="AC128" s="246"/>
      <c r="AD128" s="210"/>
      <c r="AE128" s="161">
        <f t="shared" si="193"/>
        <v>0</v>
      </c>
      <c r="AF128" s="99"/>
      <c r="AG128" s="154"/>
      <c r="AH128" s="154">
        <f t="shared" si="172"/>
        <v>0</v>
      </c>
      <c r="AI128" s="154"/>
      <c r="AJ128" s="154">
        <f t="shared" si="173"/>
        <v>0</v>
      </c>
      <c r="AK128" s="154"/>
      <c r="AL128" s="154">
        <f t="shared" si="174"/>
        <v>0</v>
      </c>
      <c r="AM128" s="154"/>
      <c r="AN128" s="154">
        <f t="shared" si="205"/>
        <v>0</v>
      </c>
      <c r="AO128" s="155"/>
      <c r="AP128" s="154"/>
      <c r="AQ128" s="226">
        <f t="shared" si="194"/>
        <v>0</v>
      </c>
      <c r="AR128" s="154"/>
      <c r="AS128" s="226">
        <f t="shared" si="195"/>
        <v>0</v>
      </c>
      <c r="AT128" s="154"/>
      <c r="AU128" s="226">
        <f t="shared" si="196"/>
        <v>0</v>
      </c>
      <c r="AV128" s="154"/>
      <c r="AW128" s="226">
        <f t="shared" si="197"/>
        <v>0</v>
      </c>
      <c r="AX128" s="155"/>
      <c r="AY128" s="148"/>
      <c r="AZ128" s="232"/>
      <c r="BA128" s="232"/>
      <c r="BB128" s="232"/>
      <c r="BC128" s="232"/>
      <c r="BD128" s="232"/>
      <c r="BE128" s="232"/>
      <c r="BF128" s="232">
        <f t="shared" si="198"/>
        <v>0</v>
      </c>
      <c r="BG128" s="232">
        <f t="shared" si="199"/>
        <v>0</v>
      </c>
      <c r="BH128" s="232">
        <f t="shared" si="200"/>
        <v>0</v>
      </c>
      <c r="BI128" s="232">
        <f t="shared" si="201"/>
        <v>0</v>
      </c>
      <c r="BJ128" s="232">
        <f t="shared" si="202"/>
        <v>0</v>
      </c>
      <c r="BK128" s="232">
        <f t="shared" si="203"/>
        <v>0</v>
      </c>
      <c r="BL128" s="233">
        <f t="shared" si="204"/>
        <v>0</v>
      </c>
      <c r="BM128" s="150"/>
    </row>
    <row r="129" spans="1:65" s="69" customFormat="1" ht="11.25" customHeight="1">
      <c r="A129" s="307" t="s">
        <v>241</v>
      </c>
      <c r="B129" s="316"/>
      <c r="C129" s="312"/>
      <c r="D129" s="107">
        <v>35</v>
      </c>
      <c r="E129" s="126" t="s">
        <v>149</v>
      </c>
      <c r="F129" s="126" t="s">
        <v>185</v>
      </c>
      <c r="G129" s="242">
        <v>1.85</v>
      </c>
      <c r="H129" s="356">
        <v>25</v>
      </c>
      <c r="I129" s="243"/>
      <c r="J129" s="143">
        <v>1727630</v>
      </c>
      <c r="K129" s="244"/>
      <c r="L129" s="368">
        <v>44053</v>
      </c>
      <c r="M129" s="369"/>
      <c r="N129" s="244"/>
      <c r="O129" s="368">
        <v>44053</v>
      </c>
      <c r="P129" s="369"/>
      <c r="Q129" s="210"/>
      <c r="R129" s="140"/>
      <c r="S129" s="245">
        <f t="shared" si="190"/>
        <v>0</v>
      </c>
      <c r="T129" s="210"/>
      <c r="U129" s="140"/>
      <c r="V129" s="245">
        <f t="shared" si="191"/>
        <v>0</v>
      </c>
      <c r="W129" s="210"/>
      <c r="X129" s="140"/>
      <c r="Y129" s="245">
        <f t="shared" si="192"/>
        <v>0</v>
      </c>
      <c r="Z129" s="210"/>
      <c r="AA129" s="210"/>
      <c r="AB129" s="240"/>
      <c r="AC129" s="246"/>
      <c r="AD129" s="210"/>
      <c r="AE129" s="161">
        <f t="shared" si="193"/>
        <v>0</v>
      </c>
      <c r="AF129" s="99"/>
      <c r="AG129" s="154"/>
      <c r="AH129" s="154">
        <f t="shared" si="172"/>
        <v>0</v>
      </c>
      <c r="AI129" s="154"/>
      <c r="AJ129" s="154">
        <f t="shared" si="173"/>
        <v>0</v>
      </c>
      <c r="AK129" s="154"/>
      <c r="AL129" s="154">
        <f t="shared" si="174"/>
        <v>0</v>
      </c>
      <c r="AM129" s="154"/>
      <c r="AN129" s="154">
        <f t="shared" si="205"/>
        <v>0</v>
      </c>
      <c r="AO129" s="155"/>
      <c r="AP129" s="154"/>
      <c r="AQ129" s="226">
        <f t="shared" si="194"/>
        <v>0</v>
      </c>
      <c r="AR129" s="154"/>
      <c r="AS129" s="226">
        <f t="shared" si="195"/>
        <v>0</v>
      </c>
      <c r="AT129" s="154"/>
      <c r="AU129" s="226">
        <f t="shared" si="196"/>
        <v>0</v>
      </c>
      <c r="AV129" s="154"/>
      <c r="AW129" s="226">
        <f t="shared" si="197"/>
        <v>0</v>
      </c>
      <c r="AX129" s="155"/>
      <c r="AY129" s="148"/>
      <c r="AZ129" s="232"/>
      <c r="BA129" s="232"/>
      <c r="BB129" s="232"/>
      <c r="BC129" s="232"/>
      <c r="BD129" s="232"/>
      <c r="BE129" s="232"/>
      <c r="BF129" s="232">
        <f t="shared" si="198"/>
        <v>0</v>
      </c>
      <c r="BG129" s="232">
        <f t="shared" si="199"/>
        <v>0</v>
      </c>
      <c r="BH129" s="232">
        <f t="shared" si="200"/>
        <v>0</v>
      </c>
      <c r="BI129" s="232">
        <f t="shared" si="201"/>
        <v>0</v>
      </c>
      <c r="BJ129" s="232">
        <f t="shared" si="202"/>
        <v>0</v>
      </c>
      <c r="BK129" s="232">
        <f t="shared" si="203"/>
        <v>0</v>
      </c>
      <c r="BL129" s="233">
        <f t="shared" si="204"/>
        <v>0</v>
      </c>
      <c r="BM129" s="150"/>
    </row>
    <row r="130" spans="1:65" s="69" customFormat="1" ht="11.25" customHeight="1">
      <c r="A130" s="307" t="s">
        <v>242</v>
      </c>
      <c r="B130" s="316"/>
      <c r="C130" s="312" t="s">
        <v>214</v>
      </c>
      <c r="D130" s="107" t="s">
        <v>98</v>
      </c>
      <c r="E130" s="126" t="s">
        <v>222</v>
      </c>
      <c r="F130" s="126" t="s">
        <v>185</v>
      </c>
      <c r="G130" s="242">
        <v>1.25</v>
      </c>
      <c r="H130" s="356">
        <v>100</v>
      </c>
      <c r="I130" s="243"/>
      <c r="J130" s="143">
        <v>1727658</v>
      </c>
      <c r="K130" s="244"/>
      <c r="L130" s="368">
        <v>44053</v>
      </c>
      <c r="M130" s="369"/>
      <c r="N130" s="244"/>
      <c r="O130" s="368">
        <v>44053</v>
      </c>
      <c r="P130" s="369"/>
      <c r="Q130" s="210"/>
      <c r="R130" s="140"/>
      <c r="S130" s="245">
        <f t="shared" si="190"/>
        <v>0</v>
      </c>
      <c r="T130" s="210"/>
      <c r="U130" s="140"/>
      <c r="V130" s="245">
        <f t="shared" si="191"/>
        <v>0</v>
      </c>
      <c r="W130" s="210"/>
      <c r="X130" s="140"/>
      <c r="Y130" s="245">
        <f t="shared" si="192"/>
        <v>0</v>
      </c>
      <c r="Z130" s="210"/>
      <c r="AA130" s="210"/>
      <c r="AB130" s="240"/>
      <c r="AC130" s="246"/>
      <c r="AD130" s="210"/>
      <c r="AE130" s="161">
        <f t="shared" si="193"/>
        <v>0</v>
      </c>
      <c r="AF130" s="99"/>
      <c r="AG130" s="154"/>
      <c r="AH130" s="154">
        <f t="shared" si="172"/>
        <v>0</v>
      </c>
      <c r="AI130" s="154"/>
      <c r="AJ130" s="154">
        <f t="shared" si="173"/>
        <v>0</v>
      </c>
      <c r="AK130" s="154"/>
      <c r="AL130" s="154">
        <f t="shared" si="174"/>
        <v>0</v>
      </c>
      <c r="AM130" s="154"/>
      <c r="AN130" s="154">
        <f t="shared" si="205"/>
        <v>0</v>
      </c>
      <c r="AO130" s="155"/>
      <c r="AP130" s="154"/>
      <c r="AQ130" s="226">
        <f t="shared" si="194"/>
        <v>0</v>
      </c>
      <c r="AR130" s="154"/>
      <c r="AS130" s="226">
        <f t="shared" si="195"/>
        <v>0</v>
      </c>
      <c r="AT130" s="154"/>
      <c r="AU130" s="226">
        <f t="shared" si="196"/>
        <v>0</v>
      </c>
      <c r="AV130" s="154"/>
      <c r="AW130" s="226">
        <f t="shared" si="197"/>
        <v>0</v>
      </c>
      <c r="AX130" s="155"/>
      <c r="AY130" s="148"/>
      <c r="AZ130" s="232"/>
      <c r="BA130" s="232"/>
      <c r="BB130" s="232"/>
      <c r="BC130" s="232"/>
      <c r="BD130" s="232"/>
      <c r="BE130" s="232"/>
      <c r="BF130" s="232">
        <f t="shared" si="198"/>
        <v>0</v>
      </c>
      <c r="BG130" s="232">
        <f t="shared" si="199"/>
        <v>0</v>
      </c>
      <c r="BH130" s="232">
        <f t="shared" si="200"/>
        <v>0</v>
      </c>
      <c r="BI130" s="232">
        <f t="shared" si="201"/>
        <v>0</v>
      </c>
      <c r="BJ130" s="232">
        <f t="shared" si="202"/>
        <v>0</v>
      </c>
      <c r="BK130" s="232">
        <f t="shared" si="203"/>
        <v>0</v>
      </c>
      <c r="BL130" s="233">
        <f t="shared" si="204"/>
        <v>0</v>
      </c>
      <c r="BM130" s="150"/>
    </row>
    <row r="131" spans="1:65" ht="11.25" customHeight="1">
      <c r="A131" s="307" t="s">
        <v>243</v>
      </c>
      <c r="B131" s="316"/>
      <c r="C131" s="312"/>
      <c r="D131" s="107">
        <v>7</v>
      </c>
      <c r="E131" s="126" t="s">
        <v>225</v>
      </c>
      <c r="F131" s="126" t="s">
        <v>185</v>
      </c>
      <c r="G131" s="242">
        <v>1.4</v>
      </c>
      <c r="H131" s="356">
        <v>25</v>
      </c>
      <c r="I131" s="243"/>
      <c r="J131" s="143">
        <v>1727700</v>
      </c>
      <c r="K131" s="244"/>
      <c r="L131" s="368">
        <v>44053</v>
      </c>
      <c r="M131" s="369"/>
      <c r="N131" s="244"/>
      <c r="O131" s="368">
        <v>44053</v>
      </c>
      <c r="P131" s="369"/>
      <c r="Q131" s="210"/>
      <c r="R131" s="140"/>
      <c r="S131" s="245">
        <f t="shared" si="190"/>
        <v>0</v>
      </c>
      <c r="T131" s="210"/>
      <c r="U131" s="140"/>
      <c r="V131" s="245">
        <f t="shared" si="191"/>
        <v>0</v>
      </c>
      <c r="W131" s="210"/>
      <c r="X131" s="140"/>
      <c r="Y131" s="245">
        <f t="shared" si="192"/>
        <v>0</v>
      </c>
      <c r="Z131" s="210"/>
      <c r="AA131" s="210"/>
      <c r="AB131" s="240"/>
      <c r="AC131" s="246"/>
      <c r="AD131" s="210"/>
      <c r="AE131" s="161">
        <f t="shared" si="193"/>
        <v>0</v>
      </c>
      <c r="AF131" s="99"/>
      <c r="AG131" s="154"/>
      <c r="AH131" s="154">
        <f t="shared" si="172"/>
        <v>0</v>
      </c>
      <c r="AI131" s="154"/>
      <c r="AJ131" s="154">
        <f t="shared" si="173"/>
        <v>0</v>
      </c>
      <c r="AK131" s="154"/>
      <c r="AL131" s="154">
        <f t="shared" si="174"/>
        <v>0</v>
      </c>
      <c r="AM131" s="154"/>
      <c r="AN131" s="154">
        <f t="shared" si="205"/>
        <v>0</v>
      </c>
      <c r="AO131" s="155"/>
      <c r="AP131" s="154"/>
      <c r="AQ131" s="226">
        <f t="shared" si="194"/>
        <v>0</v>
      </c>
      <c r="AR131" s="154"/>
      <c r="AS131" s="226">
        <f t="shared" si="195"/>
        <v>0</v>
      </c>
      <c r="AT131" s="154"/>
      <c r="AU131" s="226">
        <f t="shared" si="196"/>
        <v>0</v>
      </c>
      <c r="AV131" s="154"/>
      <c r="AW131" s="226">
        <f t="shared" si="197"/>
        <v>0</v>
      </c>
      <c r="AX131" s="155"/>
      <c r="AY131" s="148"/>
      <c r="AZ131" s="232"/>
      <c r="BA131" s="232"/>
      <c r="BB131" s="232"/>
      <c r="BC131" s="232"/>
      <c r="BD131" s="232"/>
      <c r="BE131" s="232"/>
      <c r="BF131" s="232">
        <f t="shared" si="198"/>
        <v>0</v>
      </c>
      <c r="BG131" s="232">
        <f t="shared" si="199"/>
        <v>0</v>
      </c>
      <c r="BH131" s="232">
        <f t="shared" si="200"/>
        <v>0</v>
      </c>
      <c r="BI131" s="232">
        <f t="shared" si="201"/>
        <v>0</v>
      </c>
      <c r="BJ131" s="232">
        <f t="shared" si="202"/>
        <v>0</v>
      </c>
      <c r="BK131" s="232">
        <f t="shared" si="203"/>
        <v>0</v>
      </c>
      <c r="BL131" s="233">
        <f t="shared" si="204"/>
        <v>0</v>
      </c>
      <c r="BM131" s="150"/>
    </row>
    <row r="132" spans="1:65" ht="11.25" customHeight="1">
      <c r="A132" s="307" t="s">
        <v>243</v>
      </c>
      <c r="B132" s="316"/>
      <c r="C132" s="312" t="s">
        <v>214</v>
      </c>
      <c r="D132" s="107">
        <v>22</v>
      </c>
      <c r="E132" s="126" t="s">
        <v>225</v>
      </c>
      <c r="F132" s="126" t="s">
        <v>185</v>
      </c>
      <c r="G132" s="242">
        <v>1.3</v>
      </c>
      <c r="H132" s="356">
        <v>100</v>
      </c>
      <c r="I132" s="243"/>
      <c r="J132" s="143">
        <v>1727708</v>
      </c>
      <c r="K132" s="244"/>
      <c r="L132" s="368">
        <v>44053</v>
      </c>
      <c r="M132" s="369"/>
      <c r="N132" s="244"/>
      <c r="O132" s="368">
        <v>44053</v>
      </c>
      <c r="P132" s="369"/>
      <c r="Q132" s="210"/>
      <c r="R132" s="140"/>
      <c r="S132" s="245">
        <f t="shared" si="190"/>
        <v>0</v>
      </c>
      <c r="T132" s="210"/>
      <c r="U132" s="140"/>
      <c r="V132" s="245">
        <f t="shared" si="191"/>
        <v>0</v>
      </c>
      <c r="W132" s="210"/>
      <c r="X132" s="140"/>
      <c r="Y132" s="245">
        <f t="shared" si="192"/>
        <v>0</v>
      </c>
      <c r="Z132" s="210"/>
      <c r="AA132" s="210"/>
      <c r="AB132" s="240"/>
      <c r="AC132" s="246"/>
      <c r="AD132" s="210"/>
      <c r="AE132" s="161">
        <f t="shared" si="193"/>
        <v>0</v>
      </c>
      <c r="AF132" s="99"/>
      <c r="AG132" s="154"/>
      <c r="AH132" s="154">
        <f t="shared" si="172"/>
        <v>0</v>
      </c>
      <c r="AI132" s="154"/>
      <c r="AJ132" s="154">
        <f t="shared" si="173"/>
        <v>0</v>
      </c>
      <c r="AK132" s="154"/>
      <c r="AL132" s="154">
        <f t="shared" si="174"/>
        <v>0</v>
      </c>
      <c r="AM132" s="154"/>
      <c r="AN132" s="154">
        <f t="shared" si="205"/>
        <v>0</v>
      </c>
      <c r="AO132" s="155"/>
      <c r="AP132" s="154"/>
      <c r="AQ132" s="226">
        <f t="shared" si="194"/>
        <v>0</v>
      </c>
      <c r="AR132" s="154"/>
      <c r="AS132" s="226">
        <f t="shared" si="195"/>
        <v>0</v>
      </c>
      <c r="AT132" s="154"/>
      <c r="AU132" s="226">
        <f t="shared" si="196"/>
        <v>0</v>
      </c>
      <c r="AV132" s="154"/>
      <c r="AW132" s="226">
        <f t="shared" si="197"/>
        <v>0</v>
      </c>
      <c r="AX132" s="155"/>
      <c r="AY132" s="148"/>
      <c r="AZ132" s="232"/>
      <c r="BA132" s="232"/>
      <c r="BB132" s="232"/>
      <c r="BC132" s="232"/>
      <c r="BD132" s="232"/>
      <c r="BE132" s="232"/>
      <c r="BF132" s="232">
        <f t="shared" si="198"/>
        <v>0</v>
      </c>
      <c r="BG132" s="232">
        <f t="shared" si="199"/>
        <v>0</v>
      </c>
      <c r="BH132" s="232">
        <f t="shared" si="200"/>
        <v>0</v>
      </c>
      <c r="BI132" s="232">
        <f t="shared" si="201"/>
        <v>0</v>
      </c>
      <c r="BJ132" s="232">
        <f t="shared" si="202"/>
        <v>0</v>
      </c>
      <c r="BK132" s="232">
        <f t="shared" si="203"/>
        <v>0</v>
      </c>
      <c r="BL132" s="233">
        <f t="shared" ref="BL132" si="247">SUM(BF132:BK132)</f>
        <v>0</v>
      </c>
      <c r="BM132" s="150"/>
    </row>
    <row r="133" spans="1:65" s="69" customFormat="1" ht="11.25" customHeight="1">
      <c r="A133" s="307" t="s">
        <v>244</v>
      </c>
      <c r="B133" s="316"/>
      <c r="C133" s="312"/>
      <c r="D133" s="107">
        <v>33</v>
      </c>
      <c r="E133" s="126" t="s">
        <v>85</v>
      </c>
      <c r="F133" s="126" t="s">
        <v>185</v>
      </c>
      <c r="G133" s="242">
        <v>1.45</v>
      </c>
      <c r="H133" s="356">
        <v>25</v>
      </c>
      <c r="I133" s="243"/>
      <c r="J133" s="115">
        <v>1727840</v>
      </c>
      <c r="K133" s="244"/>
      <c r="L133" s="368">
        <v>44053</v>
      </c>
      <c r="M133" s="369"/>
      <c r="N133" s="244"/>
      <c r="O133" s="368">
        <v>44053</v>
      </c>
      <c r="P133" s="369"/>
      <c r="Q133" s="210"/>
      <c r="R133" s="140"/>
      <c r="S133" s="245">
        <f t="shared" si="190"/>
        <v>0</v>
      </c>
      <c r="T133" s="210"/>
      <c r="U133" s="140"/>
      <c r="V133" s="245">
        <f t="shared" si="191"/>
        <v>0</v>
      </c>
      <c r="W133" s="210"/>
      <c r="X133" s="140"/>
      <c r="Y133" s="245">
        <f t="shared" si="192"/>
        <v>0</v>
      </c>
      <c r="Z133" s="210"/>
      <c r="AA133" s="210"/>
      <c r="AB133" s="240"/>
      <c r="AC133" s="246"/>
      <c r="AD133" s="210"/>
      <c r="AE133" s="161">
        <f t="shared" si="193"/>
        <v>0</v>
      </c>
      <c r="AF133" s="99"/>
      <c r="AG133" s="154"/>
      <c r="AH133" s="154">
        <f t="shared" si="172"/>
        <v>0</v>
      </c>
      <c r="AI133" s="154"/>
      <c r="AJ133" s="154">
        <f t="shared" si="173"/>
        <v>0</v>
      </c>
      <c r="AK133" s="154"/>
      <c r="AL133" s="154">
        <f t="shared" si="174"/>
        <v>0</v>
      </c>
      <c r="AM133" s="154"/>
      <c r="AN133" s="154">
        <f t="shared" si="205"/>
        <v>0</v>
      </c>
      <c r="AO133" s="155"/>
      <c r="AP133" s="154"/>
      <c r="AQ133" s="226">
        <f t="shared" si="194"/>
        <v>0</v>
      </c>
      <c r="AR133" s="154"/>
      <c r="AS133" s="226">
        <f t="shared" si="195"/>
        <v>0</v>
      </c>
      <c r="AT133" s="154"/>
      <c r="AU133" s="226">
        <f t="shared" si="196"/>
        <v>0</v>
      </c>
      <c r="AV133" s="154"/>
      <c r="AW133" s="226">
        <f t="shared" si="197"/>
        <v>0</v>
      </c>
      <c r="AX133" s="155"/>
      <c r="AY133" s="148"/>
      <c r="AZ133" s="232"/>
      <c r="BA133" s="232"/>
      <c r="BB133" s="232"/>
      <c r="BC133" s="232"/>
      <c r="BD133" s="232"/>
      <c r="BE133" s="232"/>
      <c r="BF133" s="232">
        <f t="shared" si="198"/>
        <v>0</v>
      </c>
      <c r="BG133" s="232">
        <f t="shared" si="199"/>
        <v>0</v>
      </c>
      <c r="BH133" s="232">
        <f t="shared" si="200"/>
        <v>0</v>
      </c>
      <c r="BI133" s="232">
        <f t="shared" si="201"/>
        <v>0</v>
      </c>
      <c r="BJ133" s="232">
        <f t="shared" si="202"/>
        <v>0</v>
      </c>
      <c r="BK133" s="232">
        <f t="shared" si="203"/>
        <v>0</v>
      </c>
      <c r="BL133" s="233">
        <f t="shared" si="204"/>
        <v>0</v>
      </c>
      <c r="BM133" s="150"/>
    </row>
    <row r="134" spans="1:65" s="69" customFormat="1" ht="11.25" customHeight="1">
      <c r="A134" s="307" t="s">
        <v>244</v>
      </c>
      <c r="B134" s="316"/>
      <c r="C134" s="312" t="s">
        <v>214</v>
      </c>
      <c r="D134" s="107">
        <v>12</v>
      </c>
      <c r="E134" s="126" t="s">
        <v>85</v>
      </c>
      <c r="F134" s="126" t="s">
        <v>185</v>
      </c>
      <c r="G134" s="242">
        <v>1.35</v>
      </c>
      <c r="H134" s="356">
        <v>100</v>
      </c>
      <c r="I134" s="243"/>
      <c r="J134" s="115">
        <v>1727848</v>
      </c>
      <c r="K134" s="244"/>
      <c r="L134" s="368">
        <v>44053</v>
      </c>
      <c r="M134" s="369"/>
      <c r="N134" s="244"/>
      <c r="O134" s="368">
        <v>44053</v>
      </c>
      <c r="P134" s="369"/>
      <c r="Q134" s="210"/>
      <c r="R134" s="140"/>
      <c r="S134" s="245">
        <f t="shared" ref="S134" si="248">IF($D$18="YES", (R134), (0))</f>
        <v>0</v>
      </c>
      <c r="T134" s="210"/>
      <c r="U134" s="140"/>
      <c r="V134" s="245">
        <f t="shared" ref="V134" si="249">IF($D$18="YES", (U134), (0))</f>
        <v>0</v>
      </c>
      <c r="W134" s="210"/>
      <c r="X134" s="140"/>
      <c r="Y134" s="245">
        <f t="shared" ref="Y134" si="250">IF($D$18="YES", (X134), (0))</f>
        <v>0</v>
      </c>
      <c r="Z134" s="210"/>
      <c r="AA134" s="210"/>
      <c r="AB134" s="240"/>
      <c r="AC134" s="246"/>
      <c r="AD134" s="210"/>
      <c r="AE134" s="161">
        <f t="shared" ref="AE134" si="251">SUM(R134,S134,U134,V134,X134,Y134)</f>
        <v>0</v>
      </c>
      <c r="AF134" s="99"/>
      <c r="AG134" s="154"/>
      <c r="AH134" s="154">
        <f t="shared" ref="AH134" si="252">R134*H134</f>
        <v>0</v>
      </c>
      <c r="AI134" s="154"/>
      <c r="AJ134" s="154">
        <f t="shared" ref="AJ134" si="253">U134*H134</f>
        <v>0</v>
      </c>
      <c r="AK134" s="154"/>
      <c r="AL134" s="154">
        <f t="shared" ref="AL134" si="254">X134*H134</f>
        <v>0</v>
      </c>
      <c r="AM134" s="154"/>
      <c r="AN134" s="154">
        <f t="shared" ref="AN134" si="255">SUM(AH134,AJ134,AL134)</f>
        <v>0</v>
      </c>
      <c r="AO134" s="155"/>
      <c r="AP134" s="154"/>
      <c r="AQ134" s="226">
        <f t="shared" ref="AQ134" si="256">(R134*H134)*G134</f>
        <v>0</v>
      </c>
      <c r="AR134" s="154"/>
      <c r="AS134" s="226">
        <f t="shared" ref="AS134" si="257">(U134*H134)*G134</f>
        <v>0</v>
      </c>
      <c r="AT134" s="154"/>
      <c r="AU134" s="226">
        <f t="shared" ref="AU134" si="258">(X134*H134)*G134</f>
        <v>0</v>
      </c>
      <c r="AV134" s="154"/>
      <c r="AW134" s="226">
        <f t="shared" ref="AW134" si="259">SUM(AP134:AV134)</f>
        <v>0</v>
      </c>
      <c r="AX134" s="155"/>
      <c r="AY134" s="148"/>
      <c r="AZ134" s="232"/>
      <c r="BA134" s="232"/>
      <c r="BB134" s="232"/>
      <c r="BC134" s="232"/>
      <c r="BD134" s="232"/>
      <c r="BE134" s="232"/>
      <c r="BF134" s="232">
        <f t="shared" si="198"/>
        <v>0</v>
      </c>
      <c r="BG134" s="232">
        <f t="shared" si="199"/>
        <v>0</v>
      </c>
      <c r="BH134" s="232">
        <f t="shared" si="200"/>
        <v>0</v>
      </c>
      <c r="BI134" s="232">
        <f t="shared" si="201"/>
        <v>0</v>
      </c>
      <c r="BJ134" s="232">
        <f t="shared" si="202"/>
        <v>0</v>
      </c>
      <c r="BK134" s="232">
        <f t="shared" si="203"/>
        <v>0</v>
      </c>
      <c r="BL134" s="233">
        <f t="shared" ref="BL134" si="260">SUM(BF134:BK134)</f>
        <v>0</v>
      </c>
      <c r="BM134" s="150"/>
    </row>
    <row r="135" spans="1:65" s="69" customFormat="1" ht="11.25" customHeight="1">
      <c r="A135" s="307" t="s">
        <v>245</v>
      </c>
      <c r="B135" s="316"/>
      <c r="C135" s="312"/>
      <c r="D135" s="107">
        <v>17</v>
      </c>
      <c r="E135" s="126" t="s">
        <v>225</v>
      </c>
      <c r="F135" s="126" t="s">
        <v>185</v>
      </c>
      <c r="G135" s="242">
        <v>1.75</v>
      </c>
      <c r="H135" s="356">
        <v>25</v>
      </c>
      <c r="I135" s="243"/>
      <c r="J135" s="143">
        <v>1727870</v>
      </c>
      <c r="K135" s="244"/>
      <c r="L135" s="368">
        <v>44053</v>
      </c>
      <c r="M135" s="369"/>
      <c r="N135" s="244"/>
      <c r="O135" s="368">
        <v>44053</v>
      </c>
      <c r="P135" s="369"/>
      <c r="Q135" s="210"/>
      <c r="R135" s="140"/>
      <c r="S135" s="245">
        <f t="shared" si="190"/>
        <v>0</v>
      </c>
      <c r="T135" s="210"/>
      <c r="U135" s="140"/>
      <c r="V135" s="245">
        <f t="shared" si="191"/>
        <v>0</v>
      </c>
      <c r="W135" s="210"/>
      <c r="X135" s="140"/>
      <c r="Y135" s="245">
        <f t="shared" si="192"/>
        <v>0</v>
      </c>
      <c r="Z135" s="210"/>
      <c r="AA135" s="210"/>
      <c r="AB135" s="240"/>
      <c r="AC135" s="246"/>
      <c r="AD135" s="210"/>
      <c r="AE135" s="161">
        <f t="shared" si="193"/>
        <v>0</v>
      </c>
      <c r="AF135" s="99"/>
      <c r="AG135" s="154"/>
      <c r="AH135" s="154">
        <f t="shared" si="172"/>
        <v>0</v>
      </c>
      <c r="AI135" s="154"/>
      <c r="AJ135" s="154">
        <f t="shared" si="173"/>
        <v>0</v>
      </c>
      <c r="AK135" s="154"/>
      <c r="AL135" s="154">
        <f t="shared" si="174"/>
        <v>0</v>
      </c>
      <c r="AM135" s="154"/>
      <c r="AN135" s="154">
        <f t="shared" si="205"/>
        <v>0</v>
      </c>
      <c r="AO135" s="155"/>
      <c r="AP135" s="154"/>
      <c r="AQ135" s="226">
        <f t="shared" si="194"/>
        <v>0</v>
      </c>
      <c r="AR135" s="154"/>
      <c r="AS135" s="226">
        <f t="shared" si="195"/>
        <v>0</v>
      </c>
      <c r="AT135" s="154"/>
      <c r="AU135" s="226">
        <f t="shared" si="196"/>
        <v>0</v>
      </c>
      <c r="AV135" s="154"/>
      <c r="AW135" s="226">
        <f t="shared" si="197"/>
        <v>0</v>
      </c>
      <c r="AX135" s="155"/>
      <c r="AY135" s="148"/>
      <c r="AZ135" s="232"/>
      <c r="BA135" s="232"/>
      <c r="BB135" s="232"/>
      <c r="BC135" s="232"/>
      <c r="BD135" s="232"/>
      <c r="BE135" s="232"/>
      <c r="BF135" s="232">
        <f t="shared" si="198"/>
        <v>0</v>
      </c>
      <c r="BG135" s="232">
        <f t="shared" si="199"/>
        <v>0</v>
      </c>
      <c r="BH135" s="232">
        <f t="shared" si="200"/>
        <v>0</v>
      </c>
      <c r="BI135" s="232">
        <f t="shared" si="201"/>
        <v>0</v>
      </c>
      <c r="BJ135" s="232">
        <f t="shared" si="202"/>
        <v>0</v>
      </c>
      <c r="BK135" s="232">
        <f t="shared" si="203"/>
        <v>0</v>
      </c>
      <c r="BL135" s="233">
        <f t="shared" si="204"/>
        <v>0</v>
      </c>
      <c r="BM135" s="150"/>
    </row>
    <row r="136" spans="1:65" s="69" customFormat="1" ht="11.25" customHeight="1">
      <c r="A136" s="307" t="s">
        <v>245</v>
      </c>
      <c r="B136" s="316"/>
      <c r="C136" s="312" t="s">
        <v>214</v>
      </c>
      <c r="D136" s="107">
        <v>7</v>
      </c>
      <c r="E136" s="126" t="s">
        <v>225</v>
      </c>
      <c r="F136" s="126" t="s">
        <v>185</v>
      </c>
      <c r="G136" s="242">
        <v>1.7</v>
      </c>
      <c r="H136" s="356">
        <v>100</v>
      </c>
      <c r="I136" s="243"/>
      <c r="J136" s="143">
        <v>1727878</v>
      </c>
      <c r="K136" s="244"/>
      <c r="L136" s="368">
        <v>44053</v>
      </c>
      <c r="M136" s="369"/>
      <c r="N136" s="244"/>
      <c r="O136" s="368">
        <v>44053</v>
      </c>
      <c r="P136" s="369"/>
      <c r="Q136" s="210"/>
      <c r="R136" s="140"/>
      <c r="S136" s="245">
        <f t="shared" si="190"/>
        <v>0</v>
      </c>
      <c r="T136" s="210"/>
      <c r="U136" s="140"/>
      <c r="V136" s="245">
        <f t="shared" si="191"/>
        <v>0</v>
      </c>
      <c r="W136" s="210"/>
      <c r="X136" s="140"/>
      <c r="Y136" s="245">
        <f t="shared" si="192"/>
        <v>0</v>
      </c>
      <c r="Z136" s="210"/>
      <c r="AA136" s="210"/>
      <c r="AB136" s="240"/>
      <c r="AC136" s="246"/>
      <c r="AD136" s="210"/>
      <c r="AE136" s="161">
        <f t="shared" si="193"/>
        <v>0</v>
      </c>
      <c r="AF136" s="99"/>
      <c r="AG136" s="154"/>
      <c r="AH136" s="154">
        <f t="shared" si="172"/>
        <v>0</v>
      </c>
      <c r="AI136" s="154"/>
      <c r="AJ136" s="154">
        <f t="shared" si="173"/>
        <v>0</v>
      </c>
      <c r="AK136" s="154"/>
      <c r="AL136" s="154">
        <f t="shared" si="174"/>
        <v>0</v>
      </c>
      <c r="AM136" s="154"/>
      <c r="AN136" s="154">
        <f t="shared" si="205"/>
        <v>0</v>
      </c>
      <c r="AO136" s="155"/>
      <c r="AP136" s="154"/>
      <c r="AQ136" s="226">
        <f t="shared" si="194"/>
        <v>0</v>
      </c>
      <c r="AR136" s="154"/>
      <c r="AS136" s="226">
        <f t="shared" si="195"/>
        <v>0</v>
      </c>
      <c r="AT136" s="154"/>
      <c r="AU136" s="226">
        <f t="shared" si="196"/>
        <v>0</v>
      </c>
      <c r="AV136" s="154"/>
      <c r="AW136" s="226">
        <f t="shared" si="197"/>
        <v>0</v>
      </c>
      <c r="AX136" s="155"/>
      <c r="AY136" s="148"/>
      <c r="AZ136" s="232"/>
      <c r="BA136" s="232"/>
      <c r="BB136" s="232"/>
      <c r="BC136" s="232"/>
      <c r="BD136" s="232"/>
      <c r="BE136" s="232"/>
      <c r="BF136" s="232">
        <f t="shared" si="198"/>
        <v>0</v>
      </c>
      <c r="BG136" s="232">
        <f t="shared" si="199"/>
        <v>0</v>
      </c>
      <c r="BH136" s="232">
        <f t="shared" si="200"/>
        <v>0</v>
      </c>
      <c r="BI136" s="232">
        <f t="shared" si="201"/>
        <v>0</v>
      </c>
      <c r="BJ136" s="232">
        <f t="shared" si="202"/>
        <v>0</v>
      </c>
      <c r="BK136" s="232">
        <f t="shared" si="203"/>
        <v>0</v>
      </c>
      <c r="BL136" s="233">
        <f t="shared" si="204"/>
        <v>0</v>
      </c>
      <c r="BM136" s="150"/>
    </row>
    <row r="137" spans="1:65" s="69" customFormat="1" ht="11.25" customHeight="1">
      <c r="A137" s="307" t="s">
        <v>246</v>
      </c>
      <c r="B137" s="316"/>
      <c r="C137" s="312" t="s">
        <v>214</v>
      </c>
      <c r="D137" s="107">
        <v>1</v>
      </c>
      <c r="E137" s="126" t="s">
        <v>217</v>
      </c>
      <c r="F137" s="126" t="s">
        <v>185</v>
      </c>
      <c r="G137" s="242">
        <v>1.2</v>
      </c>
      <c r="H137" s="356">
        <v>100</v>
      </c>
      <c r="I137" s="243"/>
      <c r="J137" s="143">
        <v>1728208</v>
      </c>
      <c r="K137" s="244"/>
      <c r="L137" s="368">
        <v>44053</v>
      </c>
      <c r="M137" s="369"/>
      <c r="N137" s="244"/>
      <c r="O137" s="368">
        <v>44053</v>
      </c>
      <c r="P137" s="369"/>
      <c r="Q137" s="210"/>
      <c r="R137" s="140"/>
      <c r="S137" s="245">
        <f t="shared" si="190"/>
        <v>0</v>
      </c>
      <c r="T137" s="210"/>
      <c r="U137" s="140"/>
      <c r="V137" s="245">
        <f t="shared" si="191"/>
        <v>0</v>
      </c>
      <c r="W137" s="210"/>
      <c r="X137" s="140"/>
      <c r="Y137" s="245">
        <f t="shared" si="192"/>
        <v>0</v>
      </c>
      <c r="Z137" s="210"/>
      <c r="AA137" s="210"/>
      <c r="AB137" s="240"/>
      <c r="AC137" s="246"/>
      <c r="AD137" s="210"/>
      <c r="AE137" s="161">
        <f t="shared" si="193"/>
        <v>0</v>
      </c>
      <c r="AF137" s="99"/>
      <c r="AG137" s="154"/>
      <c r="AH137" s="154">
        <f t="shared" si="172"/>
        <v>0</v>
      </c>
      <c r="AI137" s="154"/>
      <c r="AJ137" s="154">
        <f t="shared" si="173"/>
        <v>0</v>
      </c>
      <c r="AK137" s="154"/>
      <c r="AL137" s="154">
        <f t="shared" si="174"/>
        <v>0</v>
      </c>
      <c r="AM137" s="154"/>
      <c r="AN137" s="154">
        <f t="shared" si="205"/>
        <v>0</v>
      </c>
      <c r="AO137" s="155"/>
      <c r="AP137" s="154"/>
      <c r="AQ137" s="226">
        <f t="shared" si="194"/>
        <v>0</v>
      </c>
      <c r="AR137" s="154"/>
      <c r="AS137" s="226">
        <f t="shared" si="195"/>
        <v>0</v>
      </c>
      <c r="AT137" s="154"/>
      <c r="AU137" s="226">
        <f t="shared" si="196"/>
        <v>0</v>
      </c>
      <c r="AV137" s="154"/>
      <c r="AW137" s="226">
        <f t="shared" si="197"/>
        <v>0</v>
      </c>
      <c r="AX137" s="155"/>
      <c r="AY137" s="148"/>
      <c r="AZ137" s="232"/>
      <c r="BA137" s="232"/>
      <c r="BB137" s="232"/>
      <c r="BC137" s="232"/>
      <c r="BD137" s="232"/>
      <c r="BE137" s="232"/>
      <c r="BF137" s="232">
        <f t="shared" si="198"/>
        <v>0</v>
      </c>
      <c r="BG137" s="232">
        <f t="shared" si="199"/>
        <v>0</v>
      </c>
      <c r="BH137" s="232">
        <f t="shared" si="200"/>
        <v>0</v>
      </c>
      <c r="BI137" s="232">
        <f t="shared" si="201"/>
        <v>0</v>
      </c>
      <c r="BJ137" s="232">
        <f t="shared" si="202"/>
        <v>0</v>
      </c>
      <c r="BK137" s="232">
        <f t="shared" si="203"/>
        <v>0</v>
      </c>
      <c r="BL137" s="233">
        <f t="shared" si="204"/>
        <v>0</v>
      </c>
      <c r="BM137" s="150"/>
    </row>
    <row r="138" spans="1:65" ht="11.25" customHeight="1">
      <c r="A138" s="307" t="s">
        <v>247</v>
      </c>
      <c r="B138" s="316"/>
      <c r="C138" s="312" t="s">
        <v>214</v>
      </c>
      <c r="D138" s="107">
        <v>40</v>
      </c>
      <c r="E138" s="126" t="s">
        <v>248</v>
      </c>
      <c r="F138" s="126" t="s">
        <v>185</v>
      </c>
      <c r="G138" s="242">
        <v>1.2</v>
      </c>
      <c r="H138" s="356">
        <v>100</v>
      </c>
      <c r="I138" s="243"/>
      <c r="J138" s="143">
        <v>1728228</v>
      </c>
      <c r="K138" s="244"/>
      <c r="L138" s="368">
        <v>44053</v>
      </c>
      <c r="M138" s="369"/>
      <c r="N138" s="244"/>
      <c r="O138" s="368">
        <v>44053</v>
      </c>
      <c r="P138" s="369"/>
      <c r="Q138" s="210"/>
      <c r="R138" s="140"/>
      <c r="S138" s="245">
        <f t="shared" si="190"/>
        <v>0</v>
      </c>
      <c r="T138" s="210"/>
      <c r="U138" s="140"/>
      <c r="V138" s="245">
        <f t="shared" si="191"/>
        <v>0</v>
      </c>
      <c r="W138" s="210"/>
      <c r="X138" s="140"/>
      <c r="Y138" s="245">
        <f t="shared" si="192"/>
        <v>0</v>
      </c>
      <c r="Z138" s="210"/>
      <c r="AA138" s="210"/>
      <c r="AB138" s="240"/>
      <c r="AC138" s="246"/>
      <c r="AD138" s="210"/>
      <c r="AE138" s="161">
        <f t="shared" si="193"/>
        <v>0</v>
      </c>
      <c r="AF138" s="99"/>
      <c r="AG138" s="154"/>
      <c r="AH138" s="154">
        <f t="shared" si="172"/>
        <v>0</v>
      </c>
      <c r="AI138" s="154"/>
      <c r="AJ138" s="154">
        <f t="shared" si="173"/>
        <v>0</v>
      </c>
      <c r="AK138" s="154"/>
      <c r="AL138" s="154">
        <f t="shared" si="174"/>
        <v>0</v>
      </c>
      <c r="AM138" s="154"/>
      <c r="AN138" s="154">
        <f t="shared" si="205"/>
        <v>0</v>
      </c>
      <c r="AO138" s="155"/>
      <c r="AP138" s="154"/>
      <c r="AQ138" s="226">
        <f t="shared" si="194"/>
        <v>0</v>
      </c>
      <c r="AR138" s="154"/>
      <c r="AS138" s="226">
        <f t="shared" si="195"/>
        <v>0</v>
      </c>
      <c r="AT138" s="154"/>
      <c r="AU138" s="226">
        <f t="shared" si="196"/>
        <v>0</v>
      </c>
      <c r="AV138" s="154"/>
      <c r="AW138" s="226">
        <f t="shared" si="197"/>
        <v>0</v>
      </c>
      <c r="AX138" s="155"/>
      <c r="AY138" s="148"/>
      <c r="AZ138" s="232"/>
      <c r="BA138" s="232"/>
      <c r="BB138" s="232"/>
      <c r="BC138" s="232"/>
      <c r="BD138" s="232"/>
      <c r="BE138" s="232"/>
      <c r="BF138" s="232">
        <f t="shared" si="198"/>
        <v>0</v>
      </c>
      <c r="BG138" s="232">
        <f t="shared" si="199"/>
        <v>0</v>
      </c>
      <c r="BH138" s="232">
        <f t="shared" si="200"/>
        <v>0</v>
      </c>
      <c r="BI138" s="232">
        <f t="shared" si="201"/>
        <v>0</v>
      </c>
      <c r="BJ138" s="232">
        <f t="shared" si="202"/>
        <v>0</v>
      </c>
      <c r="BK138" s="232">
        <f t="shared" si="203"/>
        <v>0</v>
      </c>
      <c r="BL138" s="233">
        <f t="shared" si="204"/>
        <v>0</v>
      </c>
      <c r="BM138" s="150"/>
    </row>
    <row r="139" spans="1:65" s="69" customFormat="1" ht="11.25" customHeight="1">
      <c r="A139" s="307" t="s">
        <v>249</v>
      </c>
      <c r="B139" s="316"/>
      <c r="C139" s="312" t="s">
        <v>214</v>
      </c>
      <c r="D139" s="107">
        <v>20</v>
      </c>
      <c r="E139" s="126" t="s">
        <v>99</v>
      </c>
      <c r="F139" s="126" t="s">
        <v>185</v>
      </c>
      <c r="G139" s="242">
        <v>1.2</v>
      </c>
      <c r="H139" s="356">
        <v>100</v>
      </c>
      <c r="I139" s="243"/>
      <c r="J139" s="143">
        <v>1728278</v>
      </c>
      <c r="K139" s="244"/>
      <c r="L139" s="368">
        <v>44053</v>
      </c>
      <c r="M139" s="369"/>
      <c r="N139" s="244"/>
      <c r="O139" s="368">
        <v>44053</v>
      </c>
      <c r="P139" s="369"/>
      <c r="Q139" s="210"/>
      <c r="R139" s="140"/>
      <c r="S139" s="245">
        <f t="shared" si="190"/>
        <v>0</v>
      </c>
      <c r="T139" s="210"/>
      <c r="U139" s="140"/>
      <c r="V139" s="245">
        <f t="shared" si="191"/>
        <v>0</v>
      </c>
      <c r="W139" s="210"/>
      <c r="X139" s="140"/>
      <c r="Y139" s="245">
        <f t="shared" si="192"/>
        <v>0</v>
      </c>
      <c r="Z139" s="210"/>
      <c r="AA139" s="210"/>
      <c r="AB139" s="240"/>
      <c r="AC139" s="246"/>
      <c r="AD139" s="210"/>
      <c r="AE139" s="161">
        <f t="shared" si="193"/>
        <v>0</v>
      </c>
      <c r="AF139" s="99"/>
      <c r="AG139" s="154"/>
      <c r="AH139" s="154">
        <f t="shared" si="172"/>
        <v>0</v>
      </c>
      <c r="AI139" s="154"/>
      <c r="AJ139" s="154">
        <f t="shared" si="173"/>
        <v>0</v>
      </c>
      <c r="AK139" s="154"/>
      <c r="AL139" s="154">
        <f t="shared" si="174"/>
        <v>0</v>
      </c>
      <c r="AM139" s="154"/>
      <c r="AN139" s="154">
        <f t="shared" si="205"/>
        <v>0</v>
      </c>
      <c r="AO139" s="155"/>
      <c r="AP139" s="154"/>
      <c r="AQ139" s="226">
        <f t="shared" si="194"/>
        <v>0</v>
      </c>
      <c r="AR139" s="154"/>
      <c r="AS139" s="226">
        <f t="shared" si="195"/>
        <v>0</v>
      </c>
      <c r="AT139" s="154"/>
      <c r="AU139" s="226">
        <f t="shared" si="196"/>
        <v>0</v>
      </c>
      <c r="AV139" s="154"/>
      <c r="AW139" s="226">
        <f t="shared" si="197"/>
        <v>0</v>
      </c>
      <c r="AX139" s="155"/>
      <c r="AY139" s="148"/>
      <c r="AZ139" s="232"/>
      <c r="BA139" s="232"/>
      <c r="BB139" s="232"/>
      <c r="BC139" s="232"/>
      <c r="BD139" s="232"/>
      <c r="BE139" s="232"/>
      <c r="BF139" s="232">
        <f t="shared" si="198"/>
        <v>0</v>
      </c>
      <c r="BG139" s="232">
        <f t="shared" si="199"/>
        <v>0</v>
      </c>
      <c r="BH139" s="232">
        <f t="shared" si="200"/>
        <v>0</v>
      </c>
      <c r="BI139" s="232">
        <f t="shared" si="201"/>
        <v>0</v>
      </c>
      <c r="BJ139" s="232">
        <f t="shared" si="202"/>
        <v>0</v>
      </c>
      <c r="BK139" s="232">
        <f t="shared" si="203"/>
        <v>0</v>
      </c>
      <c r="BL139" s="233">
        <f t="shared" ref="BL139:BL150" si="261">SUM(BF139:BK139)</f>
        <v>0</v>
      </c>
      <c r="BM139" s="150"/>
    </row>
    <row r="140" spans="1:65" ht="11.25" customHeight="1">
      <c r="A140" s="307" t="s">
        <v>250</v>
      </c>
      <c r="B140" s="316"/>
      <c r="C140" s="312" t="s">
        <v>214</v>
      </c>
      <c r="D140" s="107">
        <v>10</v>
      </c>
      <c r="E140" s="126" t="s">
        <v>248</v>
      </c>
      <c r="F140" s="126" t="s">
        <v>185</v>
      </c>
      <c r="G140" s="242">
        <v>1.2</v>
      </c>
      <c r="H140" s="356">
        <v>100</v>
      </c>
      <c r="I140" s="243"/>
      <c r="J140" s="143">
        <v>1728288</v>
      </c>
      <c r="K140" s="244"/>
      <c r="L140" s="368">
        <v>44053</v>
      </c>
      <c r="M140" s="369"/>
      <c r="N140" s="244"/>
      <c r="O140" s="368">
        <v>44053</v>
      </c>
      <c r="P140" s="369"/>
      <c r="Q140" s="210"/>
      <c r="R140" s="140"/>
      <c r="S140" s="245">
        <f t="shared" si="190"/>
        <v>0</v>
      </c>
      <c r="T140" s="210"/>
      <c r="U140" s="140"/>
      <c r="V140" s="245">
        <f t="shared" si="191"/>
        <v>0</v>
      </c>
      <c r="W140" s="210"/>
      <c r="X140" s="140"/>
      <c r="Y140" s="245">
        <f t="shared" si="192"/>
        <v>0</v>
      </c>
      <c r="Z140" s="210"/>
      <c r="AA140" s="210"/>
      <c r="AB140" s="240"/>
      <c r="AC140" s="246"/>
      <c r="AD140" s="210"/>
      <c r="AE140" s="161">
        <f t="shared" si="193"/>
        <v>0</v>
      </c>
      <c r="AF140" s="99"/>
      <c r="AG140" s="154"/>
      <c r="AH140" s="154">
        <f t="shared" si="172"/>
        <v>0</v>
      </c>
      <c r="AI140" s="154"/>
      <c r="AJ140" s="154">
        <f t="shared" si="173"/>
        <v>0</v>
      </c>
      <c r="AK140" s="154"/>
      <c r="AL140" s="154">
        <f t="shared" si="174"/>
        <v>0</v>
      </c>
      <c r="AM140" s="154"/>
      <c r="AN140" s="154">
        <f t="shared" si="205"/>
        <v>0</v>
      </c>
      <c r="AO140" s="155"/>
      <c r="AP140" s="154"/>
      <c r="AQ140" s="226">
        <f t="shared" si="194"/>
        <v>0</v>
      </c>
      <c r="AR140" s="154"/>
      <c r="AS140" s="226">
        <f t="shared" si="195"/>
        <v>0</v>
      </c>
      <c r="AT140" s="154"/>
      <c r="AU140" s="226">
        <f t="shared" si="196"/>
        <v>0</v>
      </c>
      <c r="AV140" s="154"/>
      <c r="AW140" s="226">
        <f t="shared" si="197"/>
        <v>0</v>
      </c>
      <c r="AX140" s="155"/>
      <c r="AY140" s="148"/>
      <c r="AZ140" s="232"/>
      <c r="BA140" s="232"/>
      <c r="BB140" s="232"/>
      <c r="BC140" s="232"/>
      <c r="BD140" s="232"/>
      <c r="BE140" s="232"/>
      <c r="BF140" s="232">
        <f t="shared" si="198"/>
        <v>0</v>
      </c>
      <c r="BG140" s="232">
        <f t="shared" si="199"/>
        <v>0</v>
      </c>
      <c r="BH140" s="232">
        <f t="shared" si="200"/>
        <v>0</v>
      </c>
      <c r="BI140" s="232">
        <f t="shared" si="201"/>
        <v>0</v>
      </c>
      <c r="BJ140" s="232">
        <f t="shared" si="202"/>
        <v>0</v>
      </c>
      <c r="BK140" s="232">
        <f t="shared" si="203"/>
        <v>0</v>
      </c>
      <c r="BL140" s="233">
        <f t="shared" si="261"/>
        <v>0</v>
      </c>
      <c r="BM140" s="150"/>
    </row>
    <row r="141" spans="1:65" s="69" customFormat="1" ht="11.25" customHeight="1">
      <c r="A141" s="307" t="s">
        <v>251</v>
      </c>
      <c r="B141" s="316"/>
      <c r="C141" s="312" t="s">
        <v>214</v>
      </c>
      <c r="D141" s="107">
        <v>3</v>
      </c>
      <c r="E141" s="126" t="s">
        <v>103</v>
      </c>
      <c r="F141" s="126" t="s">
        <v>185</v>
      </c>
      <c r="G141" s="242">
        <v>1.2</v>
      </c>
      <c r="H141" s="356">
        <v>100</v>
      </c>
      <c r="I141" s="243"/>
      <c r="J141" s="143">
        <v>1728268</v>
      </c>
      <c r="K141" s="244"/>
      <c r="L141" s="368">
        <v>44053</v>
      </c>
      <c r="M141" s="369"/>
      <c r="N141" s="244"/>
      <c r="O141" s="368">
        <v>44053</v>
      </c>
      <c r="P141" s="369"/>
      <c r="Q141" s="210"/>
      <c r="R141" s="140"/>
      <c r="S141" s="245">
        <f t="shared" si="190"/>
        <v>0</v>
      </c>
      <c r="T141" s="210"/>
      <c r="U141" s="140"/>
      <c r="V141" s="245">
        <f t="shared" si="191"/>
        <v>0</v>
      </c>
      <c r="W141" s="210"/>
      <c r="X141" s="140"/>
      <c r="Y141" s="245">
        <f t="shared" si="192"/>
        <v>0</v>
      </c>
      <c r="Z141" s="210"/>
      <c r="AA141" s="210"/>
      <c r="AB141" s="240"/>
      <c r="AC141" s="246"/>
      <c r="AD141" s="210"/>
      <c r="AE141" s="161">
        <f t="shared" si="193"/>
        <v>0</v>
      </c>
      <c r="AF141" s="99"/>
      <c r="AG141" s="154"/>
      <c r="AH141" s="154">
        <f t="shared" si="172"/>
        <v>0</v>
      </c>
      <c r="AI141" s="154"/>
      <c r="AJ141" s="154">
        <f t="shared" si="173"/>
        <v>0</v>
      </c>
      <c r="AK141" s="154"/>
      <c r="AL141" s="154">
        <f t="shared" si="174"/>
        <v>0</v>
      </c>
      <c r="AM141" s="154"/>
      <c r="AN141" s="154">
        <f t="shared" si="205"/>
        <v>0</v>
      </c>
      <c r="AO141" s="155"/>
      <c r="AP141" s="154"/>
      <c r="AQ141" s="226">
        <f t="shared" si="194"/>
        <v>0</v>
      </c>
      <c r="AR141" s="154"/>
      <c r="AS141" s="226">
        <f t="shared" si="195"/>
        <v>0</v>
      </c>
      <c r="AT141" s="154"/>
      <c r="AU141" s="226">
        <f t="shared" si="196"/>
        <v>0</v>
      </c>
      <c r="AV141" s="154"/>
      <c r="AW141" s="226">
        <f t="shared" si="197"/>
        <v>0</v>
      </c>
      <c r="AX141" s="155"/>
      <c r="AY141" s="148"/>
      <c r="AZ141" s="232"/>
      <c r="BA141" s="232"/>
      <c r="BB141" s="232"/>
      <c r="BC141" s="232"/>
      <c r="BD141" s="232"/>
      <c r="BE141" s="232"/>
      <c r="BF141" s="232">
        <f t="shared" si="198"/>
        <v>0</v>
      </c>
      <c r="BG141" s="232">
        <f t="shared" si="199"/>
        <v>0</v>
      </c>
      <c r="BH141" s="232">
        <f t="shared" si="200"/>
        <v>0</v>
      </c>
      <c r="BI141" s="232">
        <f t="shared" si="201"/>
        <v>0</v>
      </c>
      <c r="BJ141" s="232">
        <f t="shared" si="202"/>
        <v>0</v>
      </c>
      <c r="BK141" s="232">
        <f t="shared" si="203"/>
        <v>0</v>
      </c>
      <c r="BL141" s="233">
        <f t="shared" si="261"/>
        <v>0</v>
      </c>
      <c r="BM141" s="150"/>
    </row>
    <row r="142" spans="1:65" ht="11.25" customHeight="1">
      <c r="A142" s="307" t="s">
        <v>252</v>
      </c>
      <c r="B142" s="316"/>
      <c r="C142" s="312"/>
      <c r="D142" s="107">
        <v>23</v>
      </c>
      <c r="E142" s="126" t="s">
        <v>253</v>
      </c>
      <c r="F142" s="126" t="s">
        <v>185</v>
      </c>
      <c r="G142" s="242">
        <v>1.35</v>
      </c>
      <c r="H142" s="356">
        <v>25</v>
      </c>
      <c r="I142" s="243"/>
      <c r="J142" s="143">
        <v>1728400</v>
      </c>
      <c r="K142" s="244"/>
      <c r="L142" s="368">
        <v>44053</v>
      </c>
      <c r="M142" s="369"/>
      <c r="N142" s="244"/>
      <c r="O142" s="368">
        <v>44053</v>
      </c>
      <c r="P142" s="369"/>
      <c r="Q142" s="210"/>
      <c r="R142" s="140"/>
      <c r="S142" s="245">
        <f t="shared" si="190"/>
        <v>0</v>
      </c>
      <c r="T142" s="210"/>
      <c r="U142" s="140"/>
      <c r="V142" s="245">
        <f t="shared" si="191"/>
        <v>0</v>
      </c>
      <c r="W142" s="210"/>
      <c r="X142" s="140"/>
      <c r="Y142" s="245">
        <f t="shared" si="192"/>
        <v>0</v>
      </c>
      <c r="Z142" s="210"/>
      <c r="AA142" s="210"/>
      <c r="AB142" s="240"/>
      <c r="AC142" s="246"/>
      <c r="AD142" s="210"/>
      <c r="AE142" s="161">
        <f t="shared" si="193"/>
        <v>0</v>
      </c>
      <c r="AF142" s="99"/>
      <c r="AG142" s="154"/>
      <c r="AH142" s="154">
        <f t="shared" si="172"/>
        <v>0</v>
      </c>
      <c r="AI142" s="154"/>
      <c r="AJ142" s="154">
        <f t="shared" si="173"/>
        <v>0</v>
      </c>
      <c r="AK142" s="154"/>
      <c r="AL142" s="154">
        <f t="shared" si="174"/>
        <v>0</v>
      </c>
      <c r="AM142" s="154"/>
      <c r="AN142" s="154">
        <f t="shared" si="205"/>
        <v>0</v>
      </c>
      <c r="AO142" s="155"/>
      <c r="AP142" s="154"/>
      <c r="AQ142" s="226">
        <f t="shared" si="194"/>
        <v>0</v>
      </c>
      <c r="AR142" s="154"/>
      <c r="AS142" s="226">
        <f t="shared" si="195"/>
        <v>0</v>
      </c>
      <c r="AT142" s="154"/>
      <c r="AU142" s="226">
        <f t="shared" si="196"/>
        <v>0</v>
      </c>
      <c r="AV142" s="154"/>
      <c r="AW142" s="226">
        <f t="shared" si="197"/>
        <v>0</v>
      </c>
      <c r="AX142" s="155"/>
      <c r="AY142" s="148"/>
      <c r="AZ142" s="232"/>
      <c r="BA142" s="232"/>
      <c r="BB142" s="232"/>
      <c r="BC142" s="232"/>
      <c r="BD142" s="232"/>
      <c r="BE142" s="232"/>
      <c r="BF142" s="232">
        <f t="shared" si="198"/>
        <v>0</v>
      </c>
      <c r="BG142" s="232">
        <f t="shared" si="199"/>
        <v>0</v>
      </c>
      <c r="BH142" s="232">
        <f t="shared" si="200"/>
        <v>0</v>
      </c>
      <c r="BI142" s="232">
        <f t="shared" si="201"/>
        <v>0</v>
      </c>
      <c r="BJ142" s="232">
        <f t="shared" si="202"/>
        <v>0</v>
      </c>
      <c r="BK142" s="232">
        <f t="shared" si="203"/>
        <v>0</v>
      </c>
      <c r="BL142" s="233">
        <f t="shared" si="261"/>
        <v>0</v>
      </c>
      <c r="BM142" s="150"/>
    </row>
    <row r="143" spans="1:65" ht="11.25" customHeight="1">
      <c r="A143" s="307" t="s">
        <v>252</v>
      </c>
      <c r="B143" s="316"/>
      <c r="C143" s="312" t="s">
        <v>214</v>
      </c>
      <c r="D143" s="107">
        <v>10</v>
      </c>
      <c r="E143" s="126" t="s">
        <v>253</v>
      </c>
      <c r="F143" s="126" t="s">
        <v>185</v>
      </c>
      <c r="G143" s="242">
        <v>1.25</v>
      </c>
      <c r="H143" s="356">
        <v>100</v>
      </c>
      <c r="I143" s="243"/>
      <c r="J143" s="143">
        <v>1728408</v>
      </c>
      <c r="K143" s="244"/>
      <c r="L143" s="368">
        <v>44053</v>
      </c>
      <c r="M143" s="369"/>
      <c r="N143" s="244"/>
      <c r="O143" s="368">
        <v>44053</v>
      </c>
      <c r="P143" s="369"/>
      <c r="Q143" s="210"/>
      <c r="R143" s="140"/>
      <c r="S143" s="245">
        <f t="shared" ref="S143" si="262">IF($D$18="YES", (R143), (0))</f>
        <v>0</v>
      </c>
      <c r="T143" s="210"/>
      <c r="U143" s="140"/>
      <c r="V143" s="245">
        <f t="shared" ref="V143" si="263">IF($D$18="YES", (U143), (0))</f>
        <v>0</v>
      </c>
      <c r="W143" s="210"/>
      <c r="X143" s="140"/>
      <c r="Y143" s="245">
        <f t="shared" ref="Y143" si="264">IF($D$18="YES", (X143), (0))</f>
        <v>0</v>
      </c>
      <c r="Z143" s="210"/>
      <c r="AA143" s="210"/>
      <c r="AB143" s="240"/>
      <c r="AC143" s="246"/>
      <c r="AD143" s="210"/>
      <c r="AE143" s="161">
        <f t="shared" ref="AE143" si="265">SUM(R143,S143,U143,V143,X143,Y143)</f>
        <v>0</v>
      </c>
      <c r="AF143" s="99"/>
      <c r="AG143" s="154"/>
      <c r="AH143" s="154">
        <f t="shared" ref="AH143" si="266">R143*H143</f>
        <v>0</v>
      </c>
      <c r="AI143" s="154"/>
      <c r="AJ143" s="154">
        <f t="shared" ref="AJ143" si="267">U143*H143</f>
        <v>0</v>
      </c>
      <c r="AK143" s="154"/>
      <c r="AL143" s="154">
        <f t="shared" ref="AL143" si="268">X143*H143</f>
        <v>0</v>
      </c>
      <c r="AM143" s="154"/>
      <c r="AN143" s="154">
        <f t="shared" ref="AN143" si="269">SUM(AH143,AJ143,AL143)</f>
        <v>0</v>
      </c>
      <c r="AO143" s="155"/>
      <c r="AP143" s="154"/>
      <c r="AQ143" s="226">
        <f t="shared" ref="AQ143" si="270">(R143*H143)*G143</f>
        <v>0</v>
      </c>
      <c r="AR143" s="154"/>
      <c r="AS143" s="226">
        <f t="shared" ref="AS143" si="271">(U143*H143)*G143</f>
        <v>0</v>
      </c>
      <c r="AT143" s="154"/>
      <c r="AU143" s="226">
        <f t="shared" ref="AU143" si="272">(X143*H143)*G143</f>
        <v>0</v>
      </c>
      <c r="AV143" s="154"/>
      <c r="AW143" s="226">
        <f t="shared" ref="AW143" si="273">SUM(AP143:AV143)</f>
        <v>0</v>
      </c>
      <c r="AX143" s="155"/>
      <c r="AY143" s="148"/>
      <c r="AZ143" s="232"/>
      <c r="BA143" s="232"/>
      <c r="BB143" s="232"/>
      <c r="BC143" s="232"/>
      <c r="BD143" s="232"/>
      <c r="BE143" s="232"/>
      <c r="BF143" s="232">
        <f t="shared" si="198"/>
        <v>0</v>
      </c>
      <c r="BG143" s="232">
        <f t="shared" si="199"/>
        <v>0</v>
      </c>
      <c r="BH143" s="232">
        <f t="shared" si="200"/>
        <v>0</v>
      </c>
      <c r="BI143" s="232">
        <f t="shared" si="201"/>
        <v>0</v>
      </c>
      <c r="BJ143" s="232">
        <f t="shared" si="202"/>
        <v>0</v>
      </c>
      <c r="BK143" s="232">
        <f t="shared" si="203"/>
        <v>0</v>
      </c>
      <c r="BL143" s="233">
        <f t="shared" ref="BL143" si="274">SUM(BF143:BK143)</f>
        <v>0</v>
      </c>
      <c r="BM143" s="150"/>
    </row>
    <row r="144" spans="1:65" ht="11.25" customHeight="1">
      <c r="A144" s="307" t="s">
        <v>254</v>
      </c>
      <c r="B144" s="316"/>
      <c r="C144" s="312"/>
      <c r="D144" s="107" t="s">
        <v>98</v>
      </c>
      <c r="E144" s="126" t="s">
        <v>255</v>
      </c>
      <c r="F144" s="126" t="s">
        <v>185</v>
      </c>
      <c r="G144" s="242">
        <v>0.82</v>
      </c>
      <c r="H144" s="356">
        <v>25</v>
      </c>
      <c r="I144" s="243"/>
      <c r="J144" s="143">
        <v>1728800</v>
      </c>
      <c r="K144" s="244"/>
      <c r="L144" s="368">
        <v>44053</v>
      </c>
      <c r="M144" s="369"/>
      <c r="N144" s="244"/>
      <c r="O144" s="368">
        <v>44053</v>
      </c>
      <c r="P144" s="369"/>
      <c r="Q144" s="210"/>
      <c r="R144" s="140"/>
      <c r="S144" s="245">
        <f t="shared" si="190"/>
        <v>0</v>
      </c>
      <c r="T144" s="210"/>
      <c r="U144" s="140"/>
      <c r="V144" s="245">
        <f t="shared" si="191"/>
        <v>0</v>
      </c>
      <c r="W144" s="210"/>
      <c r="X144" s="140"/>
      <c r="Y144" s="245">
        <f t="shared" si="192"/>
        <v>0</v>
      </c>
      <c r="Z144" s="210"/>
      <c r="AA144" s="210"/>
      <c r="AB144" s="240"/>
      <c r="AC144" s="246"/>
      <c r="AD144" s="210"/>
      <c r="AE144" s="161">
        <f t="shared" si="193"/>
        <v>0</v>
      </c>
      <c r="AF144" s="99"/>
      <c r="AG144" s="154"/>
      <c r="AH144" s="154">
        <f t="shared" si="172"/>
        <v>0</v>
      </c>
      <c r="AI144" s="154"/>
      <c r="AJ144" s="154">
        <f t="shared" si="173"/>
        <v>0</v>
      </c>
      <c r="AK144" s="154"/>
      <c r="AL144" s="154">
        <f t="shared" si="174"/>
        <v>0</v>
      </c>
      <c r="AM144" s="154"/>
      <c r="AN144" s="154">
        <f t="shared" si="205"/>
        <v>0</v>
      </c>
      <c r="AO144" s="155"/>
      <c r="AP144" s="154"/>
      <c r="AQ144" s="226">
        <f t="shared" si="194"/>
        <v>0</v>
      </c>
      <c r="AR144" s="154"/>
      <c r="AS144" s="226">
        <f t="shared" si="195"/>
        <v>0</v>
      </c>
      <c r="AT144" s="154"/>
      <c r="AU144" s="226">
        <f t="shared" si="196"/>
        <v>0</v>
      </c>
      <c r="AV144" s="154"/>
      <c r="AW144" s="226">
        <f t="shared" si="197"/>
        <v>0</v>
      </c>
      <c r="AX144" s="155"/>
      <c r="AY144" s="148"/>
      <c r="AZ144" s="232"/>
      <c r="BA144" s="232"/>
      <c r="BB144" s="232"/>
      <c r="BC144" s="232"/>
      <c r="BD144" s="232"/>
      <c r="BE144" s="232"/>
      <c r="BF144" s="232">
        <f t="shared" si="198"/>
        <v>0</v>
      </c>
      <c r="BG144" s="232">
        <f t="shared" si="199"/>
        <v>0</v>
      </c>
      <c r="BH144" s="232">
        <f t="shared" si="200"/>
        <v>0</v>
      </c>
      <c r="BI144" s="232">
        <f t="shared" si="201"/>
        <v>0</v>
      </c>
      <c r="BJ144" s="232">
        <f t="shared" si="202"/>
        <v>0</v>
      </c>
      <c r="BK144" s="232">
        <f t="shared" si="203"/>
        <v>0</v>
      </c>
      <c r="BL144" s="233">
        <f t="shared" si="261"/>
        <v>0</v>
      </c>
      <c r="BM144" s="150"/>
    </row>
    <row r="145" spans="1:65" s="69" customFormat="1" ht="11.25" customHeight="1">
      <c r="A145" s="307" t="s">
        <v>254</v>
      </c>
      <c r="B145" s="316"/>
      <c r="C145" s="312" t="s">
        <v>214</v>
      </c>
      <c r="D145" s="107" t="s">
        <v>98</v>
      </c>
      <c r="E145" s="126" t="s">
        <v>255</v>
      </c>
      <c r="F145" s="126" t="s">
        <v>185</v>
      </c>
      <c r="G145" s="242">
        <v>0.78</v>
      </c>
      <c r="H145" s="356">
        <v>100</v>
      </c>
      <c r="I145" s="243"/>
      <c r="J145" s="143">
        <v>1728808</v>
      </c>
      <c r="K145" s="244"/>
      <c r="L145" s="368">
        <v>44053</v>
      </c>
      <c r="M145" s="369"/>
      <c r="N145" s="244"/>
      <c r="O145" s="368">
        <v>44053</v>
      </c>
      <c r="P145" s="369"/>
      <c r="Q145" s="210"/>
      <c r="R145" s="140"/>
      <c r="S145" s="245">
        <f t="shared" si="190"/>
        <v>0</v>
      </c>
      <c r="T145" s="210"/>
      <c r="U145" s="140"/>
      <c r="V145" s="245">
        <f t="shared" si="191"/>
        <v>0</v>
      </c>
      <c r="W145" s="210"/>
      <c r="X145" s="140"/>
      <c r="Y145" s="245">
        <f t="shared" si="192"/>
        <v>0</v>
      </c>
      <c r="Z145" s="210"/>
      <c r="AA145" s="210"/>
      <c r="AB145" s="240"/>
      <c r="AC145" s="246"/>
      <c r="AD145" s="210"/>
      <c r="AE145" s="161">
        <f t="shared" si="193"/>
        <v>0</v>
      </c>
      <c r="AF145" s="99"/>
      <c r="AG145" s="154"/>
      <c r="AH145" s="154">
        <f t="shared" si="172"/>
        <v>0</v>
      </c>
      <c r="AI145" s="154"/>
      <c r="AJ145" s="154">
        <f t="shared" si="173"/>
        <v>0</v>
      </c>
      <c r="AK145" s="154"/>
      <c r="AL145" s="154">
        <f t="shared" si="174"/>
        <v>0</v>
      </c>
      <c r="AM145" s="154"/>
      <c r="AN145" s="154">
        <f t="shared" si="205"/>
        <v>0</v>
      </c>
      <c r="AO145" s="155"/>
      <c r="AP145" s="154"/>
      <c r="AQ145" s="226">
        <f t="shared" si="194"/>
        <v>0</v>
      </c>
      <c r="AR145" s="154"/>
      <c r="AS145" s="226">
        <f t="shared" si="195"/>
        <v>0</v>
      </c>
      <c r="AT145" s="154"/>
      <c r="AU145" s="226">
        <f t="shared" si="196"/>
        <v>0</v>
      </c>
      <c r="AV145" s="154"/>
      <c r="AW145" s="226">
        <f t="shared" si="197"/>
        <v>0</v>
      </c>
      <c r="AX145" s="155"/>
      <c r="AY145" s="148"/>
      <c r="AZ145" s="232"/>
      <c r="BA145" s="232"/>
      <c r="BB145" s="232"/>
      <c r="BC145" s="232"/>
      <c r="BD145" s="232"/>
      <c r="BE145" s="232"/>
      <c r="BF145" s="232">
        <f t="shared" si="198"/>
        <v>0</v>
      </c>
      <c r="BG145" s="232">
        <f t="shared" si="199"/>
        <v>0</v>
      </c>
      <c r="BH145" s="232">
        <f t="shared" si="200"/>
        <v>0</v>
      </c>
      <c r="BI145" s="232">
        <f t="shared" si="201"/>
        <v>0</v>
      </c>
      <c r="BJ145" s="232">
        <f t="shared" si="202"/>
        <v>0</v>
      </c>
      <c r="BK145" s="232">
        <f t="shared" si="203"/>
        <v>0</v>
      </c>
      <c r="BL145" s="233">
        <f t="shared" si="261"/>
        <v>0</v>
      </c>
      <c r="BM145" s="150"/>
    </row>
    <row r="146" spans="1:65" ht="11.25" customHeight="1">
      <c r="A146" s="307" t="s">
        <v>256</v>
      </c>
      <c r="B146" s="316"/>
      <c r="C146" s="312" t="s">
        <v>214</v>
      </c>
      <c r="D146" s="107">
        <v>33</v>
      </c>
      <c r="E146" s="126" t="s">
        <v>225</v>
      </c>
      <c r="F146" s="126" t="s">
        <v>185</v>
      </c>
      <c r="G146" s="242">
        <v>1.3</v>
      </c>
      <c r="H146" s="356">
        <v>100</v>
      </c>
      <c r="I146" s="243"/>
      <c r="J146" s="143">
        <v>1728858</v>
      </c>
      <c r="K146" s="244"/>
      <c r="L146" s="368">
        <v>44053</v>
      </c>
      <c r="M146" s="369"/>
      <c r="N146" s="244"/>
      <c r="O146" s="368">
        <v>44053</v>
      </c>
      <c r="P146" s="369"/>
      <c r="Q146" s="210"/>
      <c r="R146" s="140"/>
      <c r="S146" s="245">
        <f t="shared" si="190"/>
        <v>0</v>
      </c>
      <c r="T146" s="210"/>
      <c r="U146" s="140"/>
      <c r="V146" s="245">
        <f t="shared" si="191"/>
        <v>0</v>
      </c>
      <c r="W146" s="210"/>
      <c r="X146" s="140"/>
      <c r="Y146" s="245">
        <f t="shared" si="192"/>
        <v>0</v>
      </c>
      <c r="Z146" s="210"/>
      <c r="AA146" s="210"/>
      <c r="AB146" s="240"/>
      <c r="AC146" s="246"/>
      <c r="AD146" s="210"/>
      <c r="AE146" s="161">
        <f t="shared" si="193"/>
        <v>0</v>
      </c>
      <c r="AF146" s="99"/>
      <c r="AG146" s="154"/>
      <c r="AH146" s="154">
        <f t="shared" si="172"/>
        <v>0</v>
      </c>
      <c r="AI146" s="154"/>
      <c r="AJ146" s="154">
        <f t="shared" si="173"/>
        <v>0</v>
      </c>
      <c r="AK146" s="154"/>
      <c r="AL146" s="154">
        <f t="shared" si="174"/>
        <v>0</v>
      </c>
      <c r="AM146" s="154"/>
      <c r="AN146" s="154">
        <f t="shared" si="205"/>
        <v>0</v>
      </c>
      <c r="AO146" s="155"/>
      <c r="AP146" s="154"/>
      <c r="AQ146" s="226">
        <f t="shared" si="194"/>
        <v>0</v>
      </c>
      <c r="AR146" s="154"/>
      <c r="AS146" s="226">
        <f t="shared" si="195"/>
        <v>0</v>
      </c>
      <c r="AT146" s="154"/>
      <c r="AU146" s="226">
        <f t="shared" si="196"/>
        <v>0</v>
      </c>
      <c r="AV146" s="154"/>
      <c r="AW146" s="226">
        <f t="shared" si="197"/>
        <v>0</v>
      </c>
      <c r="AX146" s="155"/>
      <c r="AY146" s="148"/>
      <c r="AZ146" s="232"/>
      <c r="BA146" s="232"/>
      <c r="BB146" s="232"/>
      <c r="BC146" s="232"/>
      <c r="BD146" s="232"/>
      <c r="BE146" s="232"/>
      <c r="BF146" s="232">
        <f t="shared" si="198"/>
        <v>0</v>
      </c>
      <c r="BG146" s="232">
        <f t="shared" si="199"/>
        <v>0</v>
      </c>
      <c r="BH146" s="232">
        <f t="shared" si="200"/>
        <v>0</v>
      </c>
      <c r="BI146" s="232">
        <f t="shared" si="201"/>
        <v>0</v>
      </c>
      <c r="BJ146" s="232">
        <f t="shared" si="202"/>
        <v>0</v>
      </c>
      <c r="BK146" s="232">
        <f t="shared" si="203"/>
        <v>0</v>
      </c>
      <c r="BL146" s="233">
        <f t="shared" si="261"/>
        <v>0</v>
      </c>
      <c r="BM146" s="150"/>
    </row>
    <row r="147" spans="1:65" ht="11.25" customHeight="1">
      <c r="A147" s="307" t="s">
        <v>257</v>
      </c>
      <c r="B147" s="316"/>
      <c r="C147" s="312"/>
      <c r="D147" s="107">
        <v>17</v>
      </c>
      <c r="E147" s="126" t="s">
        <v>217</v>
      </c>
      <c r="F147" s="126" t="s">
        <v>185</v>
      </c>
      <c r="G147" s="242">
        <v>1.45</v>
      </c>
      <c r="H147" s="356">
        <v>25</v>
      </c>
      <c r="I147" s="243"/>
      <c r="J147" s="143">
        <v>1729900</v>
      </c>
      <c r="K147" s="244"/>
      <c r="L147" s="368">
        <v>44053</v>
      </c>
      <c r="M147" s="369"/>
      <c r="N147" s="244"/>
      <c r="O147" s="368">
        <v>44053</v>
      </c>
      <c r="P147" s="369"/>
      <c r="Q147" s="210"/>
      <c r="R147" s="140"/>
      <c r="S147" s="245">
        <f t="shared" si="190"/>
        <v>0</v>
      </c>
      <c r="T147" s="210"/>
      <c r="U147" s="140"/>
      <c r="V147" s="245">
        <f t="shared" si="191"/>
        <v>0</v>
      </c>
      <c r="W147" s="210"/>
      <c r="X147" s="140"/>
      <c r="Y147" s="245">
        <f t="shared" si="192"/>
        <v>0</v>
      </c>
      <c r="Z147" s="210"/>
      <c r="AA147" s="210"/>
      <c r="AB147" s="240"/>
      <c r="AC147" s="246"/>
      <c r="AD147" s="210"/>
      <c r="AE147" s="161">
        <f t="shared" si="193"/>
        <v>0</v>
      </c>
      <c r="AF147" s="99"/>
      <c r="AG147" s="154"/>
      <c r="AH147" s="154">
        <f t="shared" si="172"/>
        <v>0</v>
      </c>
      <c r="AI147" s="154"/>
      <c r="AJ147" s="154">
        <f t="shared" si="173"/>
        <v>0</v>
      </c>
      <c r="AK147" s="154"/>
      <c r="AL147" s="154">
        <f t="shared" si="174"/>
        <v>0</v>
      </c>
      <c r="AM147" s="154"/>
      <c r="AN147" s="154">
        <f t="shared" si="205"/>
        <v>0</v>
      </c>
      <c r="AO147" s="155"/>
      <c r="AP147" s="154"/>
      <c r="AQ147" s="226">
        <f t="shared" si="194"/>
        <v>0</v>
      </c>
      <c r="AR147" s="154"/>
      <c r="AS147" s="226">
        <f t="shared" si="195"/>
        <v>0</v>
      </c>
      <c r="AT147" s="154"/>
      <c r="AU147" s="226">
        <f t="shared" si="196"/>
        <v>0</v>
      </c>
      <c r="AV147" s="154"/>
      <c r="AW147" s="226">
        <f t="shared" si="197"/>
        <v>0</v>
      </c>
      <c r="AX147" s="155"/>
      <c r="AY147" s="148"/>
      <c r="AZ147" s="232"/>
      <c r="BA147" s="232"/>
      <c r="BB147" s="232"/>
      <c r="BC147" s="232"/>
      <c r="BD147" s="232"/>
      <c r="BE147" s="232"/>
      <c r="BF147" s="232">
        <f t="shared" si="198"/>
        <v>0</v>
      </c>
      <c r="BG147" s="232">
        <f t="shared" si="199"/>
        <v>0</v>
      </c>
      <c r="BH147" s="232">
        <f t="shared" si="200"/>
        <v>0</v>
      </c>
      <c r="BI147" s="232">
        <f t="shared" si="201"/>
        <v>0</v>
      </c>
      <c r="BJ147" s="232">
        <f t="shared" si="202"/>
        <v>0</v>
      </c>
      <c r="BK147" s="232">
        <f t="shared" si="203"/>
        <v>0</v>
      </c>
      <c r="BL147" s="233">
        <f t="shared" si="261"/>
        <v>0</v>
      </c>
      <c r="BM147" s="150"/>
    </row>
    <row r="148" spans="1:65" ht="11.25" customHeight="1">
      <c r="A148" s="307" t="s">
        <v>257</v>
      </c>
      <c r="B148" s="316"/>
      <c r="C148" s="312" t="s">
        <v>214</v>
      </c>
      <c r="D148" s="107">
        <v>1</v>
      </c>
      <c r="E148" s="126" t="s">
        <v>217</v>
      </c>
      <c r="F148" s="126" t="s">
        <v>185</v>
      </c>
      <c r="G148" s="242">
        <v>1.35</v>
      </c>
      <c r="H148" s="356">
        <v>100</v>
      </c>
      <c r="I148" s="243"/>
      <c r="J148" s="143">
        <v>1729908</v>
      </c>
      <c r="K148" s="244"/>
      <c r="L148" s="368">
        <v>44053</v>
      </c>
      <c r="M148" s="369"/>
      <c r="N148" s="244"/>
      <c r="O148" s="368">
        <v>44053</v>
      </c>
      <c r="P148" s="369"/>
      <c r="Q148" s="210"/>
      <c r="R148" s="140"/>
      <c r="S148" s="245">
        <f t="shared" ref="S148" si="275">IF($D$18="YES", (R148), (0))</f>
        <v>0</v>
      </c>
      <c r="T148" s="210"/>
      <c r="U148" s="140"/>
      <c r="V148" s="245">
        <f t="shared" ref="V148" si="276">IF($D$18="YES", (U148), (0))</f>
        <v>0</v>
      </c>
      <c r="W148" s="210"/>
      <c r="X148" s="140"/>
      <c r="Y148" s="245">
        <f t="shared" ref="Y148" si="277">IF($D$18="YES", (X148), (0))</f>
        <v>0</v>
      </c>
      <c r="Z148" s="210"/>
      <c r="AA148" s="210"/>
      <c r="AB148" s="240"/>
      <c r="AC148" s="246"/>
      <c r="AD148" s="210"/>
      <c r="AE148" s="161">
        <f t="shared" ref="AE148" si="278">SUM(R148,S148,U148,V148,X148,Y148)</f>
        <v>0</v>
      </c>
      <c r="AF148" s="99"/>
      <c r="AG148" s="154"/>
      <c r="AH148" s="154">
        <f t="shared" ref="AH148" si="279">R148*H148</f>
        <v>0</v>
      </c>
      <c r="AI148" s="154"/>
      <c r="AJ148" s="154">
        <f t="shared" ref="AJ148" si="280">U148*H148</f>
        <v>0</v>
      </c>
      <c r="AK148" s="154"/>
      <c r="AL148" s="154">
        <f t="shared" ref="AL148" si="281">X148*H148</f>
        <v>0</v>
      </c>
      <c r="AM148" s="154"/>
      <c r="AN148" s="154">
        <f t="shared" ref="AN148" si="282">SUM(AH148,AJ148,AL148)</f>
        <v>0</v>
      </c>
      <c r="AO148" s="155"/>
      <c r="AP148" s="154"/>
      <c r="AQ148" s="226">
        <f t="shared" ref="AQ148" si="283">(R148*H148)*G148</f>
        <v>0</v>
      </c>
      <c r="AR148" s="154"/>
      <c r="AS148" s="226">
        <f t="shared" ref="AS148" si="284">(U148*H148)*G148</f>
        <v>0</v>
      </c>
      <c r="AT148" s="154"/>
      <c r="AU148" s="226">
        <f t="shared" ref="AU148" si="285">(X148*H148)*G148</f>
        <v>0</v>
      </c>
      <c r="AV148" s="154"/>
      <c r="AW148" s="226">
        <f t="shared" ref="AW148" si="286">SUM(AP148:AV148)</f>
        <v>0</v>
      </c>
      <c r="AX148" s="155"/>
      <c r="AY148" s="148"/>
      <c r="AZ148" s="232"/>
      <c r="BA148" s="232"/>
      <c r="BB148" s="232"/>
      <c r="BC148" s="232"/>
      <c r="BD148" s="232"/>
      <c r="BE148" s="232"/>
      <c r="BF148" s="232">
        <f t="shared" si="198"/>
        <v>0</v>
      </c>
      <c r="BG148" s="232">
        <f t="shared" si="199"/>
        <v>0</v>
      </c>
      <c r="BH148" s="232">
        <f t="shared" si="200"/>
        <v>0</v>
      </c>
      <c r="BI148" s="232">
        <f t="shared" si="201"/>
        <v>0</v>
      </c>
      <c r="BJ148" s="232">
        <f t="shared" si="202"/>
        <v>0</v>
      </c>
      <c r="BK148" s="232">
        <f t="shared" si="203"/>
        <v>0</v>
      </c>
      <c r="BL148" s="233">
        <f t="shared" ref="BL148" si="287">SUM(BF148:BK148)</f>
        <v>0</v>
      </c>
      <c r="BM148" s="150"/>
    </row>
    <row r="149" spans="1:65" ht="11.25" customHeight="1">
      <c r="A149" s="307" t="s">
        <v>258</v>
      </c>
      <c r="B149" s="316"/>
      <c r="C149" s="312"/>
      <c r="D149" s="107">
        <v>36</v>
      </c>
      <c r="E149" s="126" t="s">
        <v>259</v>
      </c>
      <c r="F149" s="126" t="s">
        <v>185</v>
      </c>
      <c r="G149" s="242">
        <v>1.2</v>
      </c>
      <c r="H149" s="356">
        <v>25</v>
      </c>
      <c r="I149" s="243"/>
      <c r="J149" s="143">
        <v>1730300</v>
      </c>
      <c r="K149" s="244"/>
      <c r="L149" s="368">
        <v>44053</v>
      </c>
      <c r="M149" s="369"/>
      <c r="N149" s="244"/>
      <c r="O149" s="368">
        <v>44053</v>
      </c>
      <c r="P149" s="369"/>
      <c r="Q149" s="210"/>
      <c r="R149" s="140"/>
      <c r="S149" s="245">
        <f t="shared" si="190"/>
        <v>0</v>
      </c>
      <c r="T149" s="210"/>
      <c r="U149" s="140"/>
      <c r="V149" s="245">
        <f t="shared" si="191"/>
        <v>0</v>
      </c>
      <c r="W149" s="210"/>
      <c r="X149" s="140"/>
      <c r="Y149" s="245">
        <f t="shared" si="192"/>
        <v>0</v>
      </c>
      <c r="Z149" s="210"/>
      <c r="AA149" s="210"/>
      <c r="AB149" s="240"/>
      <c r="AC149" s="246"/>
      <c r="AD149" s="210"/>
      <c r="AE149" s="161">
        <f t="shared" si="193"/>
        <v>0</v>
      </c>
      <c r="AF149" s="99"/>
      <c r="AG149" s="154"/>
      <c r="AH149" s="154">
        <f t="shared" si="172"/>
        <v>0</v>
      </c>
      <c r="AI149" s="154"/>
      <c r="AJ149" s="154">
        <f t="shared" si="173"/>
        <v>0</v>
      </c>
      <c r="AK149" s="154"/>
      <c r="AL149" s="154">
        <f t="shared" si="174"/>
        <v>0</v>
      </c>
      <c r="AM149" s="154"/>
      <c r="AN149" s="154">
        <f t="shared" si="205"/>
        <v>0</v>
      </c>
      <c r="AO149" s="155"/>
      <c r="AP149" s="154"/>
      <c r="AQ149" s="226">
        <f t="shared" si="194"/>
        <v>0</v>
      </c>
      <c r="AR149" s="154"/>
      <c r="AS149" s="226">
        <f t="shared" si="195"/>
        <v>0</v>
      </c>
      <c r="AT149" s="154"/>
      <c r="AU149" s="226">
        <f t="shared" si="196"/>
        <v>0</v>
      </c>
      <c r="AV149" s="154"/>
      <c r="AW149" s="226">
        <f t="shared" si="197"/>
        <v>0</v>
      </c>
      <c r="AX149" s="155"/>
      <c r="AY149" s="148"/>
      <c r="AZ149" s="232"/>
      <c r="BA149" s="232"/>
      <c r="BB149" s="232"/>
      <c r="BC149" s="232"/>
      <c r="BD149" s="232"/>
      <c r="BE149" s="232"/>
      <c r="BF149" s="232">
        <f t="shared" si="198"/>
        <v>0</v>
      </c>
      <c r="BG149" s="232">
        <f t="shared" si="199"/>
        <v>0</v>
      </c>
      <c r="BH149" s="232">
        <f t="shared" si="200"/>
        <v>0</v>
      </c>
      <c r="BI149" s="232">
        <f t="shared" si="201"/>
        <v>0</v>
      </c>
      <c r="BJ149" s="232">
        <f t="shared" si="202"/>
        <v>0</v>
      </c>
      <c r="BK149" s="232">
        <f t="shared" si="203"/>
        <v>0</v>
      </c>
      <c r="BL149" s="233">
        <f t="shared" ref="BL149" si="288">SUM(BF149:BK149)</f>
        <v>0</v>
      </c>
      <c r="BM149" s="150"/>
    </row>
    <row r="150" spans="1:65" ht="11.25" customHeight="1">
      <c r="A150" s="317" t="s">
        <v>260</v>
      </c>
      <c r="B150" s="318"/>
      <c r="C150" s="319"/>
      <c r="D150" s="364">
        <v>22</v>
      </c>
      <c r="E150" s="127" t="s">
        <v>215</v>
      </c>
      <c r="F150" s="127" t="s">
        <v>185</v>
      </c>
      <c r="G150" s="265">
        <v>1.35</v>
      </c>
      <c r="H150" s="357">
        <v>25</v>
      </c>
      <c r="I150" s="267"/>
      <c r="J150" s="144">
        <v>1730400</v>
      </c>
      <c r="K150" s="268"/>
      <c r="L150" s="370">
        <v>44053</v>
      </c>
      <c r="M150" s="371"/>
      <c r="N150" s="268"/>
      <c r="O150" s="370">
        <v>44053</v>
      </c>
      <c r="P150" s="371"/>
      <c r="Q150" s="269"/>
      <c r="R150" s="141"/>
      <c r="S150" s="270">
        <f t="shared" si="190"/>
        <v>0</v>
      </c>
      <c r="T150" s="269"/>
      <c r="U150" s="141"/>
      <c r="V150" s="270">
        <f t="shared" si="191"/>
        <v>0</v>
      </c>
      <c r="W150" s="269"/>
      <c r="X150" s="141"/>
      <c r="Y150" s="270">
        <f t="shared" si="192"/>
        <v>0</v>
      </c>
      <c r="Z150" s="210"/>
      <c r="AA150" s="210"/>
      <c r="AB150" s="240"/>
      <c r="AC150" s="246"/>
      <c r="AD150" s="210"/>
      <c r="AE150" s="161">
        <f t="shared" si="193"/>
        <v>0</v>
      </c>
      <c r="AF150" s="99"/>
      <c r="AG150" s="154"/>
      <c r="AH150" s="154">
        <f t="shared" si="172"/>
        <v>0</v>
      </c>
      <c r="AI150" s="154"/>
      <c r="AJ150" s="154">
        <f t="shared" si="173"/>
        <v>0</v>
      </c>
      <c r="AK150" s="154"/>
      <c r="AL150" s="154">
        <f t="shared" si="174"/>
        <v>0</v>
      </c>
      <c r="AM150" s="154"/>
      <c r="AN150" s="154">
        <f t="shared" si="205"/>
        <v>0</v>
      </c>
      <c r="AO150" s="155"/>
      <c r="AP150" s="154"/>
      <c r="AQ150" s="226">
        <f t="shared" si="194"/>
        <v>0</v>
      </c>
      <c r="AR150" s="154"/>
      <c r="AS150" s="226">
        <f t="shared" si="195"/>
        <v>0</v>
      </c>
      <c r="AT150" s="154"/>
      <c r="AU150" s="226">
        <f t="shared" si="196"/>
        <v>0</v>
      </c>
      <c r="AV150" s="154"/>
      <c r="AW150" s="226">
        <f t="shared" si="197"/>
        <v>0</v>
      </c>
      <c r="AX150" s="155"/>
      <c r="AY150" s="148"/>
      <c r="AZ150" s="232"/>
      <c r="BA150" s="232"/>
      <c r="BB150" s="232"/>
      <c r="BC150" s="232"/>
      <c r="BD150" s="232"/>
      <c r="BE150" s="232"/>
      <c r="BF150" s="232">
        <f t="shared" si="198"/>
        <v>0</v>
      </c>
      <c r="BG150" s="232">
        <f t="shared" si="199"/>
        <v>0</v>
      </c>
      <c r="BH150" s="232">
        <f t="shared" si="200"/>
        <v>0</v>
      </c>
      <c r="BI150" s="232">
        <f t="shared" si="201"/>
        <v>0</v>
      </c>
      <c r="BJ150" s="232">
        <f t="shared" si="202"/>
        <v>0</v>
      </c>
      <c r="BK150" s="232">
        <f t="shared" si="203"/>
        <v>0</v>
      </c>
      <c r="BL150" s="233">
        <f t="shared" si="261"/>
        <v>0</v>
      </c>
      <c r="BM150" s="150"/>
    </row>
    <row r="151" spans="1:65" ht="15" customHeight="1">
      <c r="A151" s="320" t="s">
        <v>261</v>
      </c>
      <c r="B151" s="321"/>
      <c r="C151" s="322"/>
      <c r="D151" s="323"/>
      <c r="E151" s="130"/>
      <c r="F151" s="284"/>
      <c r="G151" s="184"/>
      <c r="H151" s="358"/>
      <c r="I151" s="236"/>
      <c r="J151" s="249"/>
      <c r="K151" s="161"/>
      <c r="L151" s="250"/>
      <c r="M151" s="250"/>
      <c r="N151" s="161"/>
      <c r="O151" s="161"/>
      <c r="P151" s="254"/>
      <c r="Q151" s="210"/>
      <c r="R151" s="161"/>
      <c r="S151" s="254"/>
      <c r="T151" s="210"/>
      <c r="U151" s="161"/>
      <c r="V151" s="254"/>
      <c r="W151" s="210"/>
      <c r="X151" s="161"/>
      <c r="Y151" s="254"/>
      <c r="Z151" s="210"/>
      <c r="AA151" s="210"/>
      <c r="AB151" s="240"/>
      <c r="AC151" s="241"/>
      <c r="AD151" s="210"/>
      <c r="AE151" s="161">
        <f>SUM(AE152:AE167)</f>
        <v>0</v>
      </c>
      <c r="AF151" s="99"/>
      <c r="AG151" s="154"/>
      <c r="AH151" s="154">
        <f t="shared" ref="AH151:AH233" si="289">R151*H151</f>
        <v>0</v>
      </c>
      <c r="AI151" s="154"/>
      <c r="AJ151" s="154">
        <f t="shared" ref="AJ151:AJ233" si="290">U151*H151</f>
        <v>0</v>
      </c>
      <c r="AK151" s="154"/>
      <c r="AL151" s="154">
        <f t="shared" ref="AL151:AL233" si="291">X151*H151</f>
        <v>0</v>
      </c>
      <c r="AM151" s="154"/>
      <c r="AN151" s="154">
        <f t="shared" si="205"/>
        <v>0</v>
      </c>
      <c r="AO151" s="155"/>
      <c r="AP151" s="154"/>
      <c r="AQ151" s="226"/>
      <c r="AR151" s="154"/>
      <c r="AS151" s="226"/>
      <c r="AT151" s="154"/>
      <c r="AU151" s="226"/>
      <c r="AV151" s="154"/>
      <c r="AW151" s="226"/>
      <c r="AX151" s="155"/>
      <c r="AY151" s="148"/>
      <c r="AZ151" s="232"/>
      <c r="BA151" s="232"/>
      <c r="BB151" s="232"/>
      <c r="BC151" s="232"/>
      <c r="BD151" s="232"/>
      <c r="BE151" s="232"/>
      <c r="BF151" s="232"/>
      <c r="BG151" s="232"/>
      <c r="BH151" s="232"/>
      <c r="BI151" s="232"/>
      <c r="BJ151" s="232"/>
      <c r="BK151" s="232"/>
      <c r="BL151" s="233"/>
      <c r="BM151" s="150"/>
    </row>
    <row r="152" spans="1:65" ht="11.25" customHeight="1">
      <c r="A152" s="307" t="s">
        <v>262</v>
      </c>
      <c r="B152" s="316" t="s">
        <v>263</v>
      </c>
      <c r="C152" s="324"/>
      <c r="D152" s="107">
        <v>22</v>
      </c>
      <c r="E152" s="123" t="s">
        <v>225</v>
      </c>
      <c r="F152" s="123" t="s">
        <v>86</v>
      </c>
      <c r="G152" s="242">
        <v>2.1800000000000002</v>
      </c>
      <c r="H152" s="359">
        <v>72</v>
      </c>
      <c r="I152" s="243"/>
      <c r="J152" s="119">
        <v>1730667</v>
      </c>
      <c r="K152" s="244"/>
      <c r="L152" s="368">
        <v>43983</v>
      </c>
      <c r="M152" s="369"/>
      <c r="N152" s="244"/>
      <c r="O152" s="368">
        <v>44046</v>
      </c>
      <c r="P152" s="369"/>
      <c r="Q152" s="210"/>
      <c r="R152" s="140"/>
      <c r="S152" s="245">
        <f t="shared" ref="S152:S167" si="292">IF($D$18="YES", (R152), (0))</f>
        <v>0</v>
      </c>
      <c r="T152" s="210"/>
      <c r="U152" s="140"/>
      <c r="V152" s="245">
        <f t="shared" ref="V152:V167" si="293">IF($D$18="YES", (U152), (0))</f>
        <v>0</v>
      </c>
      <c r="W152" s="210"/>
      <c r="X152" s="140"/>
      <c r="Y152" s="245">
        <f t="shared" ref="Y152:Y167" si="294">IF($D$18="YES", (X152), (0))</f>
        <v>0</v>
      </c>
      <c r="Z152" s="210"/>
      <c r="AA152" s="210"/>
      <c r="AB152" s="240"/>
      <c r="AC152" s="246"/>
      <c r="AD152" s="210"/>
      <c r="AE152" s="161">
        <f t="shared" ref="AE152:AE167" si="295">SUM(R152,S152,U152,V152,X152,Y152)</f>
        <v>0</v>
      </c>
      <c r="AF152" s="99"/>
      <c r="AG152" s="154"/>
      <c r="AH152" s="154">
        <f t="shared" si="289"/>
        <v>0</v>
      </c>
      <c r="AI152" s="154"/>
      <c r="AJ152" s="154">
        <f t="shared" si="290"/>
        <v>0</v>
      </c>
      <c r="AK152" s="154"/>
      <c r="AL152" s="154">
        <f t="shared" si="291"/>
        <v>0</v>
      </c>
      <c r="AM152" s="154"/>
      <c r="AN152" s="154">
        <f t="shared" si="205"/>
        <v>0</v>
      </c>
      <c r="AO152" s="155"/>
      <c r="AP152" s="154"/>
      <c r="AQ152" s="226">
        <f t="shared" ref="AQ152:AQ167" si="296">(R152*H152)*G152</f>
        <v>0</v>
      </c>
      <c r="AR152" s="154"/>
      <c r="AS152" s="226">
        <f t="shared" ref="AS152:AS167" si="297">(U152*H152)*G152</f>
        <v>0</v>
      </c>
      <c r="AT152" s="154"/>
      <c r="AU152" s="226">
        <f t="shared" ref="AU152:AU167" si="298">(X152*H152)*G152</f>
        <v>0</v>
      </c>
      <c r="AV152" s="154"/>
      <c r="AW152" s="226">
        <f t="shared" ref="AW152:AW167" si="299">SUM(AP152:AV152)</f>
        <v>0</v>
      </c>
      <c r="AX152" s="155"/>
      <c r="AY152" s="148"/>
      <c r="AZ152" s="232"/>
      <c r="BA152" s="232"/>
      <c r="BB152" s="232"/>
      <c r="BC152" s="232"/>
      <c r="BD152" s="232"/>
      <c r="BE152" s="232"/>
      <c r="BF152" s="232">
        <f t="shared" ref="BF152:BF167" si="300">IF($O$18&lt;BF$24,0,IF($O$18&gt;BF$25,0,$AZ152))</f>
        <v>0</v>
      </c>
      <c r="BG152" s="232">
        <f t="shared" ref="BG152:BG167" si="301">IF($O$18&lt;BG$24,0,IF($O$18&gt;BG$25,0,$BA152))</f>
        <v>0</v>
      </c>
      <c r="BH152" s="232">
        <f t="shared" ref="BH152:BH167" si="302">IF($O$18&lt;BH$24,0,IF($O$18&gt;BH$25,0,$BB152))</f>
        <v>0</v>
      </c>
      <c r="BI152" s="232">
        <f t="shared" ref="BI152:BI167" si="303">IF($O$18&lt;BI$24,0,IF($O$18&gt;BI$25,0,$BC152))</f>
        <v>0</v>
      </c>
      <c r="BJ152" s="232">
        <f t="shared" ref="BJ152:BJ167" si="304">IF($O$18&lt;BJ$24,0,IF($O$18&gt;BJ$25,0,$BD152))</f>
        <v>0</v>
      </c>
      <c r="BK152" s="232">
        <f t="shared" ref="BK152:BK167" si="305">IF($O$18&lt;BK$24,0,IF($O$18&gt;BK$25,0,$BE152))</f>
        <v>0</v>
      </c>
      <c r="BL152" s="233">
        <f t="shared" ref="BL152:BL167" si="306">SUM(BF152:BK152)</f>
        <v>0</v>
      </c>
      <c r="BM152" s="150"/>
    </row>
    <row r="153" spans="1:65" ht="11.25" customHeight="1">
      <c r="A153" s="307" t="s">
        <v>264</v>
      </c>
      <c r="B153" s="316" t="s">
        <v>265</v>
      </c>
      <c r="C153" s="324"/>
      <c r="D153" s="107">
        <v>52</v>
      </c>
      <c r="E153" s="123" t="s">
        <v>184</v>
      </c>
      <c r="F153" s="123" t="s">
        <v>86</v>
      </c>
      <c r="G153" s="242">
        <v>1.88</v>
      </c>
      <c r="H153" s="359">
        <v>72</v>
      </c>
      <c r="I153" s="243"/>
      <c r="J153" s="119">
        <v>1730707</v>
      </c>
      <c r="K153" s="244"/>
      <c r="L153" s="368">
        <v>43983</v>
      </c>
      <c r="M153" s="369"/>
      <c r="N153" s="244"/>
      <c r="O153" s="368">
        <v>44046</v>
      </c>
      <c r="P153" s="369"/>
      <c r="Q153" s="210"/>
      <c r="R153" s="140"/>
      <c r="S153" s="245">
        <f t="shared" si="292"/>
        <v>0</v>
      </c>
      <c r="T153" s="210"/>
      <c r="U153" s="140"/>
      <c r="V153" s="245">
        <f t="shared" si="293"/>
        <v>0</v>
      </c>
      <c r="W153" s="210"/>
      <c r="X153" s="140"/>
      <c r="Y153" s="245">
        <f t="shared" si="294"/>
        <v>0</v>
      </c>
      <c r="Z153" s="210"/>
      <c r="AA153" s="210"/>
      <c r="AB153" s="240"/>
      <c r="AC153" s="246"/>
      <c r="AD153" s="210"/>
      <c r="AE153" s="161">
        <f t="shared" si="295"/>
        <v>0</v>
      </c>
      <c r="AF153" s="99"/>
      <c r="AG153" s="154"/>
      <c r="AH153" s="154">
        <f t="shared" si="289"/>
        <v>0</v>
      </c>
      <c r="AI153" s="154"/>
      <c r="AJ153" s="154">
        <f t="shared" si="290"/>
        <v>0</v>
      </c>
      <c r="AK153" s="154"/>
      <c r="AL153" s="154">
        <f t="shared" si="291"/>
        <v>0</v>
      </c>
      <c r="AM153" s="154"/>
      <c r="AN153" s="154">
        <f t="shared" si="205"/>
        <v>0</v>
      </c>
      <c r="AO153" s="155"/>
      <c r="AP153" s="154"/>
      <c r="AQ153" s="226">
        <f t="shared" si="296"/>
        <v>0</v>
      </c>
      <c r="AR153" s="154"/>
      <c r="AS153" s="226">
        <f t="shared" si="297"/>
        <v>0</v>
      </c>
      <c r="AT153" s="154"/>
      <c r="AU153" s="226">
        <f t="shared" si="298"/>
        <v>0</v>
      </c>
      <c r="AV153" s="154"/>
      <c r="AW153" s="226">
        <f t="shared" si="299"/>
        <v>0</v>
      </c>
      <c r="AX153" s="155"/>
      <c r="AY153" s="148"/>
      <c r="AZ153" s="232"/>
      <c r="BA153" s="232"/>
      <c r="BB153" s="232"/>
      <c r="BC153" s="232"/>
      <c r="BD153" s="232"/>
      <c r="BE153" s="232"/>
      <c r="BF153" s="232">
        <f t="shared" si="300"/>
        <v>0</v>
      </c>
      <c r="BG153" s="232">
        <f t="shared" si="301"/>
        <v>0</v>
      </c>
      <c r="BH153" s="232">
        <f t="shared" si="302"/>
        <v>0</v>
      </c>
      <c r="BI153" s="232">
        <f t="shared" si="303"/>
        <v>0</v>
      </c>
      <c r="BJ153" s="232">
        <f t="shared" si="304"/>
        <v>0</v>
      </c>
      <c r="BK153" s="232">
        <f t="shared" si="305"/>
        <v>0</v>
      </c>
      <c r="BL153" s="233">
        <f t="shared" si="306"/>
        <v>0</v>
      </c>
      <c r="BM153" s="150"/>
    </row>
    <row r="154" spans="1:65" ht="11.25" customHeight="1">
      <c r="A154" s="307" t="s">
        <v>266</v>
      </c>
      <c r="B154" s="316" t="s">
        <v>267</v>
      </c>
      <c r="C154" s="324"/>
      <c r="D154" s="107" t="s">
        <v>98</v>
      </c>
      <c r="E154" s="123" t="s">
        <v>268</v>
      </c>
      <c r="F154" s="123" t="s">
        <v>86</v>
      </c>
      <c r="G154" s="242">
        <v>2.1800000000000002</v>
      </c>
      <c r="H154" s="359">
        <v>72</v>
      </c>
      <c r="I154" s="243"/>
      <c r="J154" s="119">
        <v>1730907</v>
      </c>
      <c r="K154" s="244"/>
      <c r="L154" s="368">
        <v>43983</v>
      </c>
      <c r="M154" s="369"/>
      <c r="N154" s="244"/>
      <c r="O154" s="368">
        <v>44046</v>
      </c>
      <c r="P154" s="369"/>
      <c r="Q154" s="210"/>
      <c r="R154" s="140"/>
      <c r="S154" s="245">
        <f t="shared" si="292"/>
        <v>0</v>
      </c>
      <c r="T154" s="210"/>
      <c r="U154" s="140"/>
      <c r="V154" s="245">
        <f t="shared" si="293"/>
        <v>0</v>
      </c>
      <c r="W154" s="210"/>
      <c r="X154" s="140"/>
      <c r="Y154" s="245">
        <f t="shared" si="294"/>
        <v>0</v>
      </c>
      <c r="Z154" s="210"/>
      <c r="AA154" s="210"/>
      <c r="AB154" s="240"/>
      <c r="AC154" s="246"/>
      <c r="AD154" s="210"/>
      <c r="AE154" s="161">
        <f t="shared" si="295"/>
        <v>0</v>
      </c>
      <c r="AF154" s="99"/>
      <c r="AG154" s="154"/>
      <c r="AH154" s="154">
        <f t="shared" si="289"/>
        <v>0</v>
      </c>
      <c r="AI154" s="154"/>
      <c r="AJ154" s="154">
        <f t="shared" si="290"/>
        <v>0</v>
      </c>
      <c r="AK154" s="154"/>
      <c r="AL154" s="154">
        <f t="shared" si="291"/>
        <v>0</v>
      </c>
      <c r="AM154" s="154"/>
      <c r="AN154" s="154">
        <f t="shared" si="205"/>
        <v>0</v>
      </c>
      <c r="AO154" s="155"/>
      <c r="AP154" s="154"/>
      <c r="AQ154" s="226">
        <f t="shared" si="296"/>
        <v>0</v>
      </c>
      <c r="AR154" s="154"/>
      <c r="AS154" s="226">
        <f t="shared" si="297"/>
        <v>0</v>
      </c>
      <c r="AT154" s="154"/>
      <c r="AU154" s="226">
        <f t="shared" si="298"/>
        <v>0</v>
      </c>
      <c r="AV154" s="154"/>
      <c r="AW154" s="226">
        <f t="shared" si="299"/>
        <v>0</v>
      </c>
      <c r="AX154" s="155"/>
      <c r="AY154" s="148"/>
      <c r="AZ154" s="232"/>
      <c r="BA154" s="232"/>
      <c r="BB154" s="232"/>
      <c r="BC154" s="232"/>
      <c r="BD154" s="232"/>
      <c r="BE154" s="232"/>
      <c r="BF154" s="232">
        <f t="shared" si="300"/>
        <v>0</v>
      </c>
      <c r="BG154" s="232">
        <f t="shared" si="301"/>
        <v>0</v>
      </c>
      <c r="BH154" s="232">
        <f t="shared" si="302"/>
        <v>0</v>
      </c>
      <c r="BI154" s="232">
        <f t="shared" si="303"/>
        <v>0</v>
      </c>
      <c r="BJ154" s="232">
        <f t="shared" si="304"/>
        <v>0</v>
      </c>
      <c r="BK154" s="232">
        <f t="shared" si="305"/>
        <v>0</v>
      </c>
      <c r="BL154" s="233">
        <f t="shared" si="306"/>
        <v>0</v>
      </c>
      <c r="BM154" s="150"/>
    </row>
    <row r="155" spans="1:65" ht="11.25" customHeight="1">
      <c r="A155" s="307" t="s">
        <v>269</v>
      </c>
      <c r="B155" s="316" t="s">
        <v>270</v>
      </c>
      <c r="C155" s="324"/>
      <c r="D155" s="107" t="s">
        <v>98</v>
      </c>
      <c r="E155" s="123" t="s">
        <v>271</v>
      </c>
      <c r="F155" s="123" t="s">
        <v>86</v>
      </c>
      <c r="G155" s="242">
        <v>2.1800000000000002</v>
      </c>
      <c r="H155" s="359">
        <v>72</v>
      </c>
      <c r="I155" s="243"/>
      <c r="J155" s="119">
        <v>1731017</v>
      </c>
      <c r="K155" s="244"/>
      <c r="L155" s="368">
        <v>43983</v>
      </c>
      <c r="M155" s="369"/>
      <c r="N155" s="244"/>
      <c r="O155" s="368">
        <v>44046</v>
      </c>
      <c r="P155" s="369"/>
      <c r="Q155" s="210"/>
      <c r="R155" s="140"/>
      <c r="S155" s="245">
        <f t="shared" si="292"/>
        <v>0</v>
      </c>
      <c r="T155" s="210"/>
      <c r="U155" s="140"/>
      <c r="V155" s="245">
        <f t="shared" si="293"/>
        <v>0</v>
      </c>
      <c r="W155" s="210"/>
      <c r="X155" s="140"/>
      <c r="Y155" s="245">
        <f t="shared" si="294"/>
        <v>0</v>
      </c>
      <c r="Z155" s="210"/>
      <c r="AA155" s="210"/>
      <c r="AB155" s="240"/>
      <c r="AC155" s="246"/>
      <c r="AD155" s="210"/>
      <c r="AE155" s="161">
        <f t="shared" si="295"/>
        <v>0</v>
      </c>
      <c r="AF155" s="99"/>
      <c r="AG155" s="154"/>
      <c r="AH155" s="154">
        <f t="shared" si="289"/>
        <v>0</v>
      </c>
      <c r="AI155" s="154"/>
      <c r="AJ155" s="154">
        <f t="shared" si="290"/>
        <v>0</v>
      </c>
      <c r="AK155" s="154"/>
      <c r="AL155" s="154">
        <f t="shared" si="291"/>
        <v>0</v>
      </c>
      <c r="AM155" s="154"/>
      <c r="AN155" s="154">
        <f t="shared" si="205"/>
        <v>0</v>
      </c>
      <c r="AO155" s="155"/>
      <c r="AP155" s="154"/>
      <c r="AQ155" s="226">
        <f t="shared" si="296"/>
        <v>0</v>
      </c>
      <c r="AR155" s="154"/>
      <c r="AS155" s="226">
        <f t="shared" si="297"/>
        <v>0</v>
      </c>
      <c r="AT155" s="154"/>
      <c r="AU155" s="226">
        <f t="shared" si="298"/>
        <v>0</v>
      </c>
      <c r="AV155" s="154"/>
      <c r="AW155" s="226">
        <f t="shared" si="299"/>
        <v>0</v>
      </c>
      <c r="AX155" s="155"/>
      <c r="AY155" s="148"/>
      <c r="AZ155" s="232"/>
      <c r="BA155" s="232"/>
      <c r="BB155" s="232"/>
      <c r="BC155" s="232"/>
      <c r="BD155" s="232"/>
      <c r="BE155" s="232"/>
      <c r="BF155" s="232">
        <f t="shared" si="300"/>
        <v>0</v>
      </c>
      <c r="BG155" s="232">
        <f t="shared" si="301"/>
        <v>0</v>
      </c>
      <c r="BH155" s="232">
        <f t="shared" si="302"/>
        <v>0</v>
      </c>
      <c r="BI155" s="232">
        <f t="shared" si="303"/>
        <v>0</v>
      </c>
      <c r="BJ155" s="232">
        <f t="shared" si="304"/>
        <v>0</v>
      </c>
      <c r="BK155" s="232">
        <f t="shared" si="305"/>
        <v>0</v>
      </c>
      <c r="BL155" s="233">
        <f t="shared" ref="BL155" si="307">SUM(BF155:BK155)</f>
        <v>0</v>
      </c>
      <c r="BM155" s="150"/>
    </row>
    <row r="156" spans="1:65" ht="11.25" customHeight="1">
      <c r="A156" s="307" t="s">
        <v>272</v>
      </c>
      <c r="B156" s="316" t="s">
        <v>273</v>
      </c>
      <c r="C156" s="324"/>
      <c r="D156" s="107">
        <v>5</v>
      </c>
      <c r="E156" s="123" t="s">
        <v>179</v>
      </c>
      <c r="F156" s="123" t="s">
        <v>86</v>
      </c>
      <c r="G156" s="242">
        <v>2.1800000000000002</v>
      </c>
      <c r="H156" s="359">
        <v>72</v>
      </c>
      <c r="I156" s="243"/>
      <c r="J156" s="119">
        <v>1731027</v>
      </c>
      <c r="K156" s="244"/>
      <c r="L156" s="368">
        <v>43983</v>
      </c>
      <c r="M156" s="369"/>
      <c r="N156" s="244"/>
      <c r="O156" s="368">
        <v>44046</v>
      </c>
      <c r="P156" s="369"/>
      <c r="Q156" s="210"/>
      <c r="R156" s="140"/>
      <c r="S156" s="245">
        <f t="shared" si="292"/>
        <v>0</v>
      </c>
      <c r="T156" s="210"/>
      <c r="U156" s="140"/>
      <c r="V156" s="245">
        <f t="shared" si="293"/>
        <v>0</v>
      </c>
      <c r="W156" s="210"/>
      <c r="X156" s="140"/>
      <c r="Y156" s="245">
        <f t="shared" si="294"/>
        <v>0</v>
      </c>
      <c r="Z156" s="210"/>
      <c r="AA156" s="210"/>
      <c r="AB156" s="240"/>
      <c r="AC156" s="246"/>
      <c r="AD156" s="210"/>
      <c r="AE156" s="161">
        <f t="shared" si="295"/>
        <v>0</v>
      </c>
      <c r="AF156" s="99"/>
      <c r="AG156" s="154"/>
      <c r="AH156" s="154">
        <f t="shared" si="289"/>
        <v>0</v>
      </c>
      <c r="AI156" s="154"/>
      <c r="AJ156" s="154">
        <f t="shared" si="290"/>
        <v>0</v>
      </c>
      <c r="AK156" s="154"/>
      <c r="AL156" s="154">
        <f t="shared" si="291"/>
        <v>0</v>
      </c>
      <c r="AM156" s="154"/>
      <c r="AN156" s="154">
        <f t="shared" si="205"/>
        <v>0</v>
      </c>
      <c r="AO156" s="155"/>
      <c r="AP156" s="154"/>
      <c r="AQ156" s="226">
        <f t="shared" si="296"/>
        <v>0</v>
      </c>
      <c r="AR156" s="154"/>
      <c r="AS156" s="226">
        <f t="shared" si="297"/>
        <v>0</v>
      </c>
      <c r="AT156" s="154"/>
      <c r="AU156" s="226">
        <f t="shared" si="298"/>
        <v>0</v>
      </c>
      <c r="AV156" s="154"/>
      <c r="AW156" s="226">
        <f t="shared" si="299"/>
        <v>0</v>
      </c>
      <c r="AX156" s="155"/>
      <c r="AY156" s="148"/>
      <c r="AZ156" s="232"/>
      <c r="BA156" s="232"/>
      <c r="BB156" s="232"/>
      <c r="BC156" s="232"/>
      <c r="BD156" s="232"/>
      <c r="BE156" s="232"/>
      <c r="BF156" s="232">
        <f t="shared" si="300"/>
        <v>0</v>
      </c>
      <c r="BG156" s="232">
        <f t="shared" si="301"/>
        <v>0</v>
      </c>
      <c r="BH156" s="232">
        <f t="shared" si="302"/>
        <v>0</v>
      </c>
      <c r="BI156" s="232">
        <f t="shared" si="303"/>
        <v>0</v>
      </c>
      <c r="BJ156" s="232">
        <f t="shared" si="304"/>
        <v>0</v>
      </c>
      <c r="BK156" s="232">
        <f t="shared" si="305"/>
        <v>0</v>
      </c>
      <c r="BL156" s="233">
        <f t="shared" si="306"/>
        <v>0</v>
      </c>
      <c r="BM156" s="150"/>
    </row>
    <row r="157" spans="1:65" ht="11.25" customHeight="1">
      <c r="A157" s="307" t="s">
        <v>274</v>
      </c>
      <c r="B157" s="316" t="s">
        <v>275</v>
      </c>
      <c r="C157" s="315"/>
      <c r="D157" s="107" t="s">
        <v>98</v>
      </c>
      <c r="E157" s="123" t="s">
        <v>146</v>
      </c>
      <c r="F157" s="123" t="s">
        <v>86</v>
      </c>
      <c r="G157" s="242">
        <v>2.1800000000000002</v>
      </c>
      <c r="H157" s="359">
        <v>72</v>
      </c>
      <c r="I157" s="243"/>
      <c r="J157" s="119">
        <v>1731047</v>
      </c>
      <c r="K157" s="244"/>
      <c r="L157" s="368">
        <v>43983</v>
      </c>
      <c r="M157" s="369"/>
      <c r="N157" s="244"/>
      <c r="O157" s="368">
        <v>44046</v>
      </c>
      <c r="P157" s="369"/>
      <c r="Q157" s="210"/>
      <c r="R157" s="140"/>
      <c r="S157" s="245">
        <f t="shared" ref="S157" si="308">IF($D$18="YES", (R157), (0))</f>
        <v>0</v>
      </c>
      <c r="T157" s="210"/>
      <c r="U157" s="140"/>
      <c r="V157" s="245">
        <f t="shared" ref="V157" si="309">IF($D$18="YES", (U157), (0))</f>
        <v>0</v>
      </c>
      <c r="W157" s="210"/>
      <c r="X157" s="140"/>
      <c r="Y157" s="245">
        <f t="shared" ref="Y157" si="310">IF($D$18="YES", (X157), (0))</f>
        <v>0</v>
      </c>
      <c r="Z157" s="210"/>
      <c r="AA157" s="210"/>
      <c r="AB157" s="240"/>
      <c r="AC157" s="246"/>
      <c r="AD157" s="210"/>
      <c r="AE157" s="161">
        <f t="shared" ref="AE157" si="311">SUM(R157,S157,U157,V157,X157,Y157)</f>
        <v>0</v>
      </c>
      <c r="AF157" s="99"/>
      <c r="AG157" s="154"/>
      <c r="AH157" s="154">
        <f t="shared" ref="AH157" si="312">R157*H157</f>
        <v>0</v>
      </c>
      <c r="AI157" s="154"/>
      <c r="AJ157" s="154">
        <f t="shared" ref="AJ157" si="313">U157*H157</f>
        <v>0</v>
      </c>
      <c r="AK157" s="154"/>
      <c r="AL157" s="154">
        <f t="shared" ref="AL157" si="314">X157*H157</f>
        <v>0</v>
      </c>
      <c r="AM157" s="154"/>
      <c r="AN157" s="154">
        <f t="shared" ref="AN157" si="315">SUM(AH157,AJ157,AL157)</f>
        <v>0</v>
      </c>
      <c r="AO157" s="155"/>
      <c r="AP157" s="154"/>
      <c r="AQ157" s="226">
        <f t="shared" ref="AQ157" si="316">(R157*H157)*G157</f>
        <v>0</v>
      </c>
      <c r="AR157" s="154"/>
      <c r="AS157" s="226">
        <f t="shared" ref="AS157" si="317">(U157*H157)*G157</f>
        <v>0</v>
      </c>
      <c r="AT157" s="154"/>
      <c r="AU157" s="226">
        <f t="shared" ref="AU157" si="318">(X157*H157)*G157</f>
        <v>0</v>
      </c>
      <c r="AV157" s="154"/>
      <c r="AW157" s="226">
        <f t="shared" ref="AW157" si="319">SUM(AP157:AV157)</f>
        <v>0</v>
      </c>
      <c r="AX157" s="155"/>
      <c r="AY157" s="148"/>
      <c r="AZ157" s="232"/>
      <c r="BA157" s="232"/>
      <c r="BB157" s="232"/>
      <c r="BC157" s="232"/>
      <c r="BD157" s="232"/>
      <c r="BE157" s="232"/>
      <c r="BF157" s="232">
        <f t="shared" si="300"/>
        <v>0</v>
      </c>
      <c r="BG157" s="232">
        <f t="shared" si="301"/>
        <v>0</v>
      </c>
      <c r="BH157" s="232">
        <f t="shared" si="302"/>
        <v>0</v>
      </c>
      <c r="BI157" s="232">
        <f t="shared" si="303"/>
        <v>0</v>
      </c>
      <c r="BJ157" s="232">
        <f t="shared" si="304"/>
        <v>0</v>
      </c>
      <c r="BK157" s="232">
        <f t="shared" si="305"/>
        <v>0</v>
      </c>
      <c r="BL157" s="233">
        <f t="shared" ref="BL157" si="320">SUM(BF157:BK157)</f>
        <v>0</v>
      </c>
      <c r="BM157" s="150"/>
    </row>
    <row r="158" spans="1:65" ht="11.25" customHeight="1">
      <c r="A158" s="307" t="s">
        <v>276</v>
      </c>
      <c r="B158" s="316" t="s">
        <v>277</v>
      </c>
      <c r="C158" s="324"/>
      <c r="D158" s="107">
        <v>6</v>
      </c>
      <c r="E158" s="123" t="s">
        <v>278</v>
      </c>
      <c r="F158" s="123" t="s">
        <v>86</v>
      </c>
      <c r="G158" s="242">
        <v>2.1800000000000002</v>
      </c>
      <c r="H158" s="359">
        <v>72</v>
      </c>
      <c r="I158" s="243"/>
      <c r="J158" s="119">
        <v>1730997</v>
      </c>
      <c r="K158" s="244"/>
      <c r="L158" s="368">
        <v>43983</v>
      </c>
      <c r="M158" s="369"/>
      <c r="N158" s="244"/>
      <c r="O158" s="368">
        <v>44046</v>
      </c>
      <c r="P158" s="369"/>
      <c r="Q158" s="210"/>
      <c r="R158" s="140"/>
      <c r="S158" s="245">
        <f t="shared" si="292"/>
        <v>0</v>
      </c>
      <c r="T158" s="210"/>
      <c r="U158" s="140"/>
      <c r="V158" s="245">
        <f t="shared" si="293"/>
        <v>0</v>
      </c>
      <c r="W158" s="210"/>
      <c r="X158" s="140"/>
      <c r="Y158" s="245">
        <f t="shared" si="294"/>
        <v>0</v>
      </c>
      <c r="Z158" s="210"/>
      <c r="AA158" s="210"/>
      <c r="AB158" s="240"/>
      <c r="AC158" s="246"/>
      <c r="AD158" s="210"/>
      <c r="AE158" s="161">
        <f t="shared" si="295"/>
        <v>0</v>
      </c>
      <c r="AF158" s="99"/>
      <c r="AG158" s="154"/>
      <c r="AH158" s="154">
        <f t="shared" si="289"/>
        <v>0</v>
      </c>
      <c r="AI158" s="154"/>
      <c r="AJ158" s="154">
        <f t="shared" si="290"/>
        <v>0</v>
      </c>
      <c r="AK158" s="154"/>
      <c r="AL158" s="154">
        <f t="shared" si="291"/>
        <v>0</v>
      </c>
      <c r="AM158" s="154"/>
      <c r="AN158" s="154">
        <f t="shared" si="205"/>
        <v>0</v>
      </c>
      <c r="AO158" s="155"/>
      <c r="AP158" s="154"/>
      <c r="AQ158" s="226">
        <f t="shared" si="296"/>
        <v>0</v>
      </c>
      <c r="AR158" s="154"/>
      <c r="AS158" s="226">
        <f t="shared" si="297"/>
        <v>0</v>
      </c>
      <c r="AT158" s="154"/>
      <c r="AU158" s="226">
        <f t="shared" si="298"/>
        <v>0</v>
      </c>
      <c r="AV158" s="154"/>
      <c r="AW158" s="226">
        <f t="shared" si="299"/>
        <v>0</v>
      </c>
      <c r="AX158" s="155"/>
      <c r="AY158" s="148"/>
      <c r="AZ158" s="232"/>
      <c r="BA158" s="232"/>
      <c r="BB158" s="232"/>
      <c r="BC158" s="232"/>
      <c r="BD158" s="232"/>
      <c r="BE158" s="232"/>
      <c r="BF158" s="232">
        <f t="shared" si="300"/>
        <v>0</v>
      </c>
      <c r="BG158" s="232">
        <f t="shared" si="301"/>
        <v>0</v>
      </c>
      <c r="BH158" s="232">
        <f t="shared" si="302"/>
        <v>0</v>
      </c>
      <c r="BI158" s="232">
        <f t="shared" si="303"/>
        <v>0</v>
      </c>
      <c r="BJ158" s="232">
        <f t="shared" si="304"/>
        <v>0</v>
      </c>
      <c r="BK158" s="232">
        <f t="shared" si="305"/>
        <v>0</v>
      </c>
      <c r="BL158" s="233">
        <f t="shared" si="306"/>
        <v>0</v>
      </c>
      <c r="BM158" s="150"/>
    </row>
    <row r="159" spans="1:65" ht="11.25" customHeight="1">
      <c r="A159" s="307" t="s">
        <v>279</v>
      </c>
      <c r="B159" s="316" t="s">
        <v>280</v>
      </c>
      <c r="C159" s="324"/>
      <c r="D159" s="107">
        <v>3</v>
      </c>
      <c r="E159" s="123" t="s">
        <v>281</v>
      </c>
      <c r="F159" s="123" t="s">
        <v>86</v>
      </c>
      <c r="G159" s="242">
        <v>2.1800000000000002</v>
      </c>
      <c r="H159" s="359">
        <v>72</v>
      </c>
      <c r="I159" s="243"/>
      <c r="J159" s="119">
        <v>1731227</v>
      </c>
      <c r="K159" s="244"/>
      <c r="L159" s="368">
        <v>43983</v>
      </c>
      <c r="M159" s="369"/>
      <c r="N159" s="244"/>
      <c r="O159" s="368">
        <v>44046</v>
      </c>
      <c r="P159" s="369"/>
      <c r="Q159" s="210"/>
      <c r="R159" s="140"/>
      <c r="S159" s="245">
        <f t="shared" si="292"/>
        <v>0</v>
      </c>
      <c r="T159" s="210"/>
      <c r="U159" s="140"/>
      <c r="V159" s="245">
        <f t="shared" si="293"/>
        <v>0</v>
      </c>
      <c r="W159" s="210"/>
      <c r="X159" s="140"/>
      <c r="Y159" s="245">
        <f t="shared" si="294"/>
        <v>0</v>
      </c>
      <c r="Z159" s="210"/>
      <c r="AA159" s="210"/>
      <c r="AB159" s="240"/>
      <c r="AC159" s="246"/>
      <c r="AD159" s="210"/>
      <c r="AE159" s="161">
        <f t="shared" si="295"/>
        <v>0</v>
      </c>
      <c r="AF159" s="99"/>
      <c r="AG159" s="154"/>
      <c r="AH159" s="154">
        <f t="shared" si="289"/>
        <v>0</v>
      </c>
      <c r="AI159" s="154"/>
      <c r="AJ159" s="154">
        <f t="shared" si="290"/>
        <v>0</v>
      </c>
      <c r="AK159" s="154"/>
      <c r="AL159" s="154">
        <f t="shared" si="291"/>
        <v>0</v>
      </c>
      <c r="AM159" s="154"/>
      <c r="AN159" s="154">
        <f t="shared" si="205"/>
        <v>0</v>
      </c>
      <c r="AO159" s="155"/>
      <c r="AP159" s="154"/>
      <c r="AQ159" s="226">
        <f t="shared" si="296"/>
        <v>0</v>
      </c>
      <c r="AR159" s="154"/>
      <c r="AS159" s="226">
        <f t="shared" si="297"/>
        <v>0</v>
      </c>
      <c r="AT159" s="154"/>
      <c r="AU159" s="226">
        <f t="shared" si="298"/>
        <v>0</v>
      </c>
      <c r="AV159" s="154"/>
      <c r="AW159" s="226">
        <f t="shared" si="299"/>
        <v>0</v>
      </c>
      <c r="AX159" s="155"/>
      <c r="AY159" s="148"/>
      <c r="AZ159" s="232"/>
      <c r="BA159" s="232"/>
      <c r="BB159" s="232"/>
      <c r="BC159" s="232"/>
      <c r="BD159" s="232"/>
      <c r="BE159" s="232"/>
      <c r="BF159" s="232">
        <f t="shared" si="300"/>
        <v>0</v>
      </c>
      <c r="BG159" s="232">
        <f t="shared" si="301"/>
        <v>0</v>
      </c>
      <c r="BH159" s="232">
        <f t="shared" si="302"/>
        <v>0</v>
      </c>
      <c r="BI159" s="232">
        <f t="shared" si="303"/>
        <v>0</v>
      </c>
      <c r="BJ159" s="232">
        <f t="shared" si="304"/>
        <v>0</v>
      </c>
      <c r="BK159" s="232">
        <f t="shared" si="305"/>
        <v>0</v>
      </c>
      <c r="BL159" s="233">
        <f t="shared" si="306"/>
        <v>0</v>
      </c>
      <c r="BM159" s="150"/>
    </row>
    <row r="160" spans="1:65" ht="11.25" customHeight="1">
      <c r="A160" s="307" t="s">
        <v>282</v>
      </c>
      <c r="B160" s="316" t="s">
        <v>283</v>
      </c>
      <c r="C160" s="324"/>
      <c r="D160" s="107" t="s">
        <v>98</v>
      </c>
      <c r="E160" s="123" t="s">
        <v>281</v>
      </c>
      <c r="F160" s="123" t="s">
        <v>86</v>
      </c>
      <c r="G160" s="242">
        <v>2.1800000000000002</v>
      </c>
      <c r="H160" s="359">
        <v>72</v>
      </c>
      <c r="I160" s="243"/>
      <c r="J160" s="119">
        <v>1731277</v>
      </c>
      <c r="K160" s="244"/>
      <c r="L160" s="368">
        <v>43983</v>
      </c>
      <c r="M160" s="369"/>
      <c r="N160" s="244"/>
      <c r="O160" s="368">
        <v>44046</v>
      </c>
      <c r="P160" s="369"/>
      <c r="Q160" s="210"/>
      <c r="R160" s="140"/>
      <c r="S160" s="245">
        <f t="shared" si="292"/>
        <v>0</v>
      </c>
      <c r="T160" s="210"/>
      <c r="U160" s="140"/>
      <c r="V160" s="245">
        <f t="shared" si="293"/>
        <v>0</v>
      </c>
      <c r="W160" s="210"/>
      <c r="X160" s="140"/>
      <c r="Y160" s="245">
        <f t="shared" si="294"/>
        <v>0</v>
      </c>
      <c r="Z160" s="210"/>
      <c r="AA160" s="210"/>
      <c r="AB160" s="240"/>
      <c r="AC160" s="246"/>
      <c r="AD160" s="210"/>
      <c r="AE160" s="161">
        <f t="shared" si="295"/>
        <v>0</v>
      </c>
      <c r="AF160" s="99"/>
      <c r="AG160" s="154"/>
      <c r="AH160" s="154">
        <f t="shared" si="289"/>
        <v>0</v>
      </c>
      <c r="AI160" s="154"/>
      <c r="AJ160" s="154">
        <f t="shared" si="290"/>
        <v>0</v>
      </c>
      <c r="AK160" s="154"/>
      <c r="AL160" s="154">
        <f t="shared" si="291"/>
        <v>0</v>
      </c>
      <c r="AM160" s="154"/>
      <c r="AN160" s="154">
        <f t="shared" si="205"/>
        <v>0</v>
      </c>
      <c r="AO160" s="155"/>
      <c r="AP160" s="154"/>
      <c r="AQ160" s="226">
        <f t="shared" si="296"/>
        <v>0</v>
      </c>
      <c r="AR160" s="154"/>
      <c r="AS160" s="226">
        <f t="shared" si="297"/>
        <v>0</v>
      </c>
      <c r="AT160" s="154"/>
      <c r="AU160" s="226">
        <f t="shared" si="298"/>
        <v>0</v>
      </c>
      <c r="AV160" s="154"/>
      <c r="AW160" s="226">
        <f t="shared" si="299"/>
        <v>0</v>
      </c>
      <c r="AX160" s="155"/>
      <c r="AY160" s="148"/>
      <c r="AZ160" s="232"/>
      <c r="BA160" s="232"/>
      <c r="BB160" s="232"/>
      <c r="BC160" s="232"/>
      <c r="BD160" s="232"/>
      <c r="BE160" s="232"/>
      <c r="BF160" s="232">
        <f t="shared" si="300"/>
        <v>0</v>
      </c>
      <c r="BG160" s="232">
        <f t="shared" si="301"/>
        <v>0</v>
      </c>
      <c r="BH160" s="232">
        <f t="shared" si="302"/>
        <v>0</v>
      </c>
      <c r="BI160" s="232">
        <f t="shared" si="303"/>
        <v>0</v>
      </c>
      <c r="BJ160" s="232">
        <f t="shared" si="304"/>
        <v>0</v>
      </c>
      <c r="BK160" s="232">
        <f t="shared" si="305"/>
        <v>0</v>
      </c>
      <c r="BL160" s="233">
        <f t="shared" si="306"/>
        <v>0</v>
      </c>
      <c r="BM160" s="150"/>
    </row>
    <row r="161" spans="1:65" ht="11.25" customHeight="1">
      <c r="A161" s="307" t="s">
        <v>284</v>
      </c>
      <c r="B161" s="316" t="s">
        <v>285</v>
      </c>
      <c r="C161" s="325"/>
      <c r="D161" s="107" t="s">
        <v>98</v>
      </c>
      <c r="E161" s="123" t="s">
        <v>129</v>
      </c>
      <c r="F161" s="123" t="s">
        <v>86</v>
      </c>
      <c r="G161" s="242">
        <v>2.1800000000000002</v>
      </c>
      <c r="H161" s="359">
        <v>72</v>
      </c>
      <c r="I161" s="243"/>
      <c r="J161" s="119">
        <v>1731327</v>
      </c>
      <c r="K161" s="244"/>
      <c r="L161" s="368">
        <v>43983</v>
      </c>
      <c r="M161" s="369"/>
      <c r="N161" s="244"/>
      <c r="O161" s="368">
        <v>44046</v>
      </c>
      <c r="P161" s="369"/>
      <c r="Q161" s="210"/>
      <c r="R161" s="140"/>
      <c r="S161" s="245">
        <f t="shared" si="292"/>
        <v>0</v>
      </c>
      <c r="T161" s="210"/>
      <c r="U161" s="140"/>
      <c r="V161" s="245">
        <f t="shared" si="293"/>
        <v>0</v>
      </c>
      <c r="W161" s="210"/>
      <c r="X161" s="140"/>
      <c r="Y161" s="245">
        <f t="shared" si="294"/>
        <v>0</v>
      </c>
      <c r="Z161" s="210"/>
      <c r="AA161" s="210"/>
      <c r="AB161" s="240"/>
      <c r="AC161" s="246"/>
      <c r="AD161" s="210"/>
      <c r="AE161" s="161">
        <f t="shared" si="295"/>
        <v>0</v>
      </c>
      <c r="AF161" s="99"/>
      <c r="AG161" s="154"/>
      <c r="AH161" s="154">
        <f t="shared" si="289"/>
        <v>0</v>
      </c>
      <c r="AI161" s="154"/>
      <c r="AJ161" s="154">
        <f t="shared" si="290"/>
        <v>0</v>
      </c>
      <c r="AK161" s="154"/>
      <c r="AL161" s="154">
        <f t="shared" si="291"/>
        <v>0</v>
      </c>
      <c r="AM161" s="154"/>
      <c r="AN161" s="154">
        <f t="shared" si="205"/>
        <v>0</v>
      </c>
      <c r="AO161" s="155"/>
      <c r="AP161" s="154"/>
      <c r="AQ161" s="226">
        <f t="shared" si="296"/>
        <v>0</v>
      </c>
      <c r="AR161" s="154"/>
      <c r="AS161" s="226">
        <f t="shared" si="297"/>
        <v>0</v>
      </c>
      <c r="AT161" s="154"/>
      <c r="AU161" s="226">
        <f t="shared" si="298"/>
        <v>0</v>
      </c>
      <c r="AV161" s="154"/>
      <c r="AW161" s="226">
        <f t="shared" si="299"/>
        <v>0</v>
      </c>
      <c r="AX161" s="155"/>
      <c r="AY161" s="148"/>
      <c r="AZ161" s="232"/>
      <c r="BA161" s="232"/>
      <c r="BB161" s="232"/>
      <c r="BC161" s="232"/>
      <c r="BD161" s="232"/>
      <c r="BE161" s="232"/>
      <c r="BF161" s="232">
        <f t="shared" si="300"/>
        <v>0</v>
      </c>
      <c r="BG161" s="232">
        <f t="shared" si="301"/>
        <v>0</v>
      </c>
      <c r="BH161" s="232">
        <f t="shared" si="302"/>
        <v>0</v>
      </c>
      <c r="BI161" s="232">
        <f t="shared" si="303"/>
        <v>0</v>
      </c>
      <c r="BJ161" s="232">
        <f t="shared" si="304"/>
        <v>0</v>
      </c>
      <c r="BK161" s="232">
        <f t="shared" si="305"/>
        <v>0</v>
      </c>
      <c r="BL161" s="233">
        <f t="shared" si="306"/>
        <v>0</v>
      </c>
      <c r="BM161" s="150"/>
    </row>
    <row r="162" spans="1:65" ht="11.25" customHeight="1">
      <c r="A162" s="307" t="s">
        <v>286</v>
      </c>
      <c r="B162" s="316" t="s">
        <v>161</v>
      </c>
      <c r="C162" s="326" t="s">
        <v>63</v>
      </c>
      <c r="D162" s="107">
        <v>16</v>
      </c>
      <c r="E162" s="123" t="s">
        <v>129</v>
      </c>
      <c r="F162" s="123" t="s">
        <v>86</v>
      </c>
      <c r="G162" s="242">
        <v>2.1800000000000002</v>
      </c>
      <c r="H162" s="359">
        <v>72</v>
      </c>
      <c r="I162" s="243"/>
      <c r="J162" s="119">
        <v>1731347</v>
      </c>
      <c r="K162" s="244"/>
      <c r="L162" s="368">
        <v>43983</v>
      </c>
      <c r="M162" s="369"/>
      <c r="N162" s="244"/>
      <c r="O162" s="368">
        <v>44046</v>
      </c>
      <c r="P162" s="369"/>
      <c r="Q162" s="210"/>
      <c r="R162" s="140"/>
      <c r="S162" s="245">
        <f t="shared" ref="S162" si="321">IF($D$18="YES", (R162), (0))</f>
        <v>0</v>
      </c>
      <c r="T162" s="210"/>
      <c r="U162" s="140"/>
      <c r="V162" s="245">
        <f t="shared" ref="V162" si="322">IF($D$18="YES", (U162), (0))</f>
        <v>0</v>
      </c>
      <c r="W162" s="210"/>
      <c r="X162" s="140"/>
      <c r="Y162" s="245">
        <f t="shared" ref="Y162" si="323">IF($D$18="YES", (X162), (0))</f>
        <v>0</v>
      </c>
      <c r="Z162" s="210"/>
      <c r="AA162" s="210"/>
      <c r="AB162" s="240"/>
      <c r="AC162" s="246"/>
      <c r="AD162" s="210"/>
      <c r="AE162" s="161">
        <f t="shared" ref="AE162" si="324">SUM(R162,S162,U162,V162,X162,Y162)</f>
        <v>0</v>
      </c>
      <c r="AF162" s="99"/>
      <c r="AG162" s="154"/>
      <c r="AH162" s="154">
        <f t="shared" ref="AH162" si="325">R162*H162</f>
        <v>0</v>
      </c>
      <c r="AI162" s="154"/>
      <c r="AJ162" s="154">
        <f t="shared" ref="AJ162" si="326">U162*H162</f>
        <v>0</v>
      </c>
      <c r="AK162" s="154"/>
      <c r="AL162" s="154">
        <f t="shared" ref="AL162" si="327">X162*H162</f>
        <v>0</v>
      </c>
      <c r="AM162" s="154"/>
      <c r="AN162" s="154">
        <f t="shared" ref="AN162" si="328">SUM(AH162,AJ162,AL162)</f>
        <v>0</v>
      </c>
      <c r="AO162" s="155"/>
      <c r="AP162" s="154"/>
      <c r="AQ162" s="226">
        <f t="shared" ref="AQ162" si="329">(R162*H162)*G162</f>
        <v>0</v>
      </c>
      <c r="AR162" s="154"/>
      <c r="AS162" s="226">
        <f t="shared" ref="AS162" si="330">(U162*H162)*G162</f>
        <v>0</v>
      </c>
      <c r="AT162" s="154"/>
      <c r="AU162" s="226">
        <f t="shared" ref="AU162" si="331">(X162*H162)*G162</f>
        <v>0</v>
      </c>
      <c r="AV162" s="154"/>
      <c r="AW162" s="226">
        <f t="shared" ref="AW162" si="332">SUM(AP162:AV162)</f>
        <v>0</v>
      </c>
      <c r="AX162" s="155"/>
      <c r="AY162" s="148"/>
      <c r="AZ162" s="232"/>
      <c r="BA162" s="232"/>
      <c r="BB162" s="232"/>
      <c r="BC162" s="232"/>
      <c r="BD162" s="232"/>
      <c r="BE162" s="232"/>
      <c r="BF162" s="232">
        <f t="shared" si="300"/>
        <v>0</v>
      </c>
      <c r="BG162" s="232">
        <f t="shared" si="301"/>
        <v>0</v>
      </c>
      <c r="BH162" s="232">
        <f t="shared" si="302"/>
        <v>0</v>
      </c>
      <c r="BI162" s="232">
        <f t="shared" si="303"/>
        <v>0</v>
      </c>
      <c r="BJ162" s="232">
        <f t="shared" si="304"/>
        <v>0</v>
      </c>
      <c r="BK162" s="232">
        <f t="shared" si="305"/>
        <v>0</v>
      </c>
      <c r="BL162" s="233">
        <f t="shared" ref="BL162" si="333">SUM(BF162:BK162)</f>
        <v>0</v>
      </c>
      <c r="BM162" s="150"/>
    </row>
    <row r="163" spans="1:65" ht="11.25" customHeight="1">
      <c r="A163" s="307" t="s">
        <v>287</v>
      </c>
      <c r="B163" s="316" t="s">
        <v>288</v>
      </c>
      <c r="C163" s="324"/>
      <c r="D163" s="107" t="s">
        <v>98</v>
      </c>
      <c r="E163" s="123" t="s">
        <v>129</v>
      </c>
      <c r="F163" s="123" t="s">
        <v>86</v>
      </c>
      <c r="G163" s="242">
        <v>2.1800000000000002</v>
      </c>
      <c r="H163" s="359">
        <v>72</v>
      </c>
      <c r="I163" s="243"/>
      <c r="J163" s="119">
        <v>1731337</v>
      </c>
      <c r="K163" s="244"/>
      <c r="L163" s="368">
        <v>43983</v>
      </c>
      <c r="M163" s="369"/>
      <c r="N163" s="244"/>
      <c r="O163" s="368">
        <v>44046</v>
      </c>
      <c r="P163" s="369"/>
      <c r="Q163" s="210"/>
      <c r="R163" s="140"/>
      <c r="S163" s="245">
        <f t="shared" si="292"/>
        <v>0</v>
      </c>
      <c r="T163" s="210"/>
      <c r="U163" s="140"/>
      <c r="V163" s="245">
        <f t="shared" si="293"/>
        <v>0</v>
      </c>
      <c r="W163" s="210"/>
      <c r="X163" s="140"/>
      <c r="Y163" s="245">
        <f t="shared" si="294"/>
        <v>0</v>
      </c>
      <c r="Z163" s="210"/>
      <c r="AA163" s="210"/>
      <c r="AB163" s="240"/>
      <c r="AC163" s="246"/>
      <c r="AD163" s="210"/>
      <c r="AE163" s="161">
        <f t="shared" si="295"/>
        <v>0</v>
      </c>
      <c r="AF163" s="99"/>
      <c r="AG163" s="154"/>
      <c r="AH163" s="154">
        <f t="shared" si="289"/>
        <v>0</v>
      </c>
      <c r="AI163" s="154"/>
      <c r="AJ163" s="154">
        <f t="shared" si="290"/>
        <v>0</v>
      </c>
      <c r="AK163" s="154"/>
      <c r="AL163" s="154">
        <f t="shared" si="291"/>
        <v>0</v>
      </c>
      <c r="AM163" s="154"/>
      <c r="AN163" s="154">
        <f t="shared" si="205"/>
        <v>0</v>
      </c>
      <c r="AO163" s="155"/>
      <c r="AP163" s="154"/>
      <c r="AQ163" s="226">
        <f t="shared" si="296"/>
        <v>0</v>
      </c>
      <c r="AR163" s="154"/>
      <c r="AS163" s="226">
        <f t="shared" si="297"/>
        <v>0</v>
      </c>
      <c r="AT163" s="154"/>
      <c r="AU163" s="226">
        <f t="shared" si="298"/>
        <v>0</v>
      </c>
      <c r="AV163" s="154"/>
      <c r="AW163" s="226">
        <f t="shared" si="299"/>
        <v>0</v>
      </c>
      <c r="AX163" s="155"/>
      <c r="AY163" s="148"/>
      <c r="AZ163" s="232"/>
      <c r="BA163" s="232"/>
      <c r="BB163" s="232"/>
      <c r="BC163" s="232"/>
      <c r="BD163" s="232"/>
      <c r="BE163" s="232"/>
      <c r="BF163" s="232">
        <f t="shared" si="300"/>
        <v>0</v>
      </c>
      <c r="BG163" s="232">
        <f t="shared" si="301"/>
        <v>0</v>
      </c>
      <c r="BH163" s="232">
        <f t="shared" si="302"/>
        <v>0</v>
      </c>
      <c r="BI163" s="232">
        <f t="shared" si="303"/>
        <v>0</v>
      </c>
      <c r="BJ163" s="232">
        <f t="shared" si="304"/>
        <v>0</v>
      </c>
      <c r="BK163" s="232">
        <f t="shared" si="305"/>
        <v>0</v>
      </c>
      <c r="BL163" s="233">
        <f t="shared" si="306"/>
        <v>0</v>
      </c>
      <c r="BM163" s="150"/>
    </row>
    <row r="164" spans="1:65" ht="11.25" customHeight="1">
      <c r="A164" s="307" t="s">
        <v>289</v>
      </c>
      <c r="B164" s="316" t="s">
        <v>290</v>
      </c>
      <c r="C164" s="324"/>
      <c r="D164" s="107">
        <v>9</v>
      </c>
      <c r="E164" s="123" t="s">
        <v>281</v>
      </c>
      <c r="F164" s="123" t="s">
        <v>86</v>
      </c>
      <c r="G164" s="242">
        <v>2.1800000000000002</v>
      </c>
      <c r="H164" s="359">
        <v>72</v>
      </c>
      <c r="I164" s="243"/>
      <c r="J164" s="119">
        <v>1731407</v>
      </c>
      <c r="K164" s="244"/>
      <c r="L164" s="368">
        <v>43983</v>
      </c>
      <c r="M164" s="369"/>
      <c r="N164" s="244"/>
      <c r="O164" s="368">
        <v>44046</v>
      </c>
      <c r="P164" s="369"/>
      <c r="Q164" s="210"/>
      <c r="R164" s="140"/>
      <c r="S164" s="245">
        <f t="shared" si="292"/>
        <v>0</v>
      </c>
      <c r="T164" s="210"/>
      <c r="U164" s="140"/>
      <c r="V164" s="245">
        <f t="shared" si="293"/>
        <v>0</v>
      </c>
      <c r="W164" s="210"/>
      <c r="X164" s="140"/>
      <c r="Y164" s="245">
        <f t="shared" si="294"/>
        <v>0</v>
      </c>
      <c r="Z164" s="210"/>
      <c r="AA164" s="210"/>
      <c r="AB164" s="240"/>
      <c r="AC164" s="246"/>
      <c r="AD164" s="210"/>
      <c r="AE164" s="161">
        <f t="shared" si="295"/>
        <v>0</v>
      </c>
      <c r="AF164" s="99"/>
      <c r="AG164" s="154"/>
      <c r="AH164" s="154">
        <f t="shared" si="289"/>
        <v>0</v>
      </c>
      <c r="AI164" s="154"/>
      <c r="AJ164" s="154">
        <f t="shared" si="290"/>
        <v>0</v>
      </c>
      <c r="AK164" s="154"/>
      <c r="AL164" s="154">
        <f t="shared" si="291"/>
        <v>0</v>
      </c>
      <c r="AM164" s="154"/>
      <c r="AN164" s="154">
        <f t="shared" si="205"/>
        <v>0</v>
      </c>
      <c r="AO164" s="155"/>
      <c r="AP164" s="154"/>
      <c r="AQ164" s="226">
        <f t="shared" si="296"/>
        <v>0</v>
      </c>
      <c r="AR164" s="154"/>
      <c r="AS164" s="226">
        <f t="shared" si="297"/>
        <v>0</v>
      </c>
      <c r="AT164" s="154"/>
      <c r="AU164" s="226">
        <f t="shared" si="298"/>
        <v>0</v>
      </c>
      <c r="AV164" s="154"/>
      <c r="AW164" s="226">
        <f t="shared" si="299"/>
        <v>0</v>
      </c>
      <c r="AX164" s="155"/>
      <c r="AY164" s="148"/>
      <c r="AZ164" s="232"/>
      <c r="BA164" s="232"/>
      <c r="BB164" s="232"/>
      <c r="BC164" s="232"/>
      <c r="BD164" s="232"/>
      <c r="BE164" s="232"/>
      <c r="BF164" s="232">
        <f t="shared" si="300"/>
        <v>0</v>
      </c>
      <c r="BG164" s="232">
        <f t="shared" si="301"/>
        <v>0</v>
      </c>
      <c r="BH164" s="232">
        <f t="shared" si="302"/>
        <v>0</v>
      </c>
      <c r="BI164" s="232">
        <f t="shared" si="303"/>
        <v>0</v>
      </c>
      <c r="BJ164" s="232">
        <f t="shared" si="304"/>
        <v>0</v>
      </c>
      <c r="BK164" s="232">
        <f t="shared" si="305"/>
        <v>0</v>
      </c>
      <c r="BL164" s="233">
        <f t="shared" si="306"/>
        <v>0</v>
      </c>
      <c r="BM164" s="150"/>
    </row>
    <row r="165" spans="1:65" ht="11.25" customHeight="1">
      <c r="A165" s="307" t="s">
        <v>291</v>
      </c>
      <c r="B165" s="316"/>
      <c r="C165" s="324"/>
      <c r="D165" s="107">
        <v>34</v>
      </c>
      <c r="E165" s="123" t="s">
        <v>139</v>
      </c>
      <c r="F165" s="123" t="s">
        <v>86</v>
      </c>
      <c r="G165" s="242">
        <v>0.62</v>
      </c>
      <c r="H165" s="359">
        <v>72</v>
      </c>
      <c r="I165" s="243"/>
      <c r="J165" s="119">
        <v>1731807</v>
      </c>
      <c r="K165" s="244"/>
      <c r="L165" s="368">
        <v>43983</v>
      </c>
      <c r="M165" s="369"/>
      <c r="N165" s="244"/>
      <c r="O165" s="368">
        <v>44046</v>
      </c>
      <c r="P165" s="369"/>
      <c r="Q165" s="210"/>
      <c r="R165" s="140"/>
      <c r="S165" s="245">
        <f t="shared" si="292"/>
        <v>0</v>
      </c>
      <c r="T165" s="210"/>
      <c r="U165" s="140"/>
      <c r="V165" s="245">
        <f t="shared" si="293"/>
        <v>0</v>
      </c>
      <c r="W165" s="210"/>
      <c r="X165" s="140"/>
      <c r="Y165" s="245">
        <f t="shared" si="294"/>
        <v>0</v>
      </c>
      <c r="Z165" s="210"/>
      <c r="AA165" s="210"/>
      <c r="AB165" s="240"/>
      <c r="AC165" s="246"/>
      <c r="AD165" s="210"/>
      <c r="AE165" s="161">
        <f t="shared" si="295"/>
        <v>0</v>
      </c>
      <c r="AF165" s="99"/>
      <c r="AG165" s="154"/>
      <c r="AH165" s="154">
        <f t="shared" si="289"/>
        <v>0</v>
      </c>
      <c r="AI165" s="154"/>
      <c r="AJ165" s="154">
        <f t="shared" si="290"/>
        <v>0</v>
      </c>
      <c r="AK165" s="154"/>
      <c r="AL165" s="154">
        <f t="shared" si="291"/>
        <v>0</v>
      </c>
      <c r="AM165" s="154"/>
      <c r="AN165" s="154">
        <f t="shared" si="205"/>
        <v>0</v>
      </c>
      <c r="AO165" s="155"/>
      <c r="AP165" s="154"/>
      <c r="AQ165" s="226">
        <f t="shared" si="296"/>
        <v>0</v>
      </c>
      <c r="AR165" s="154"/>
      <c r="AS165" s="226">
        <f t="shared" si="297"/>
        <v>0</v>
      </c>
      <c r="AT165" s="154"/>
      <c r="AU165" s="226">
        <f t="shared" si="298"/>
        <v>0</v>
      </c>
      <c r="AV165" s="154"/>
      <c r="AW165" s="226">
        <f t="shared" si="299"/>
        <v>0</v>
      </c>
      <c r="AX165" s="155"/>
      <c r="AY165" s="148"/>
      <c r="AZ165" s="232"/>
      <c r="BA165" s="232"/>
      <c r="BB165" s="232"/>
      <c r="BC165" s="232"/>
      <c r="BD165" s="232"/>
      <c r="BE165" s="232"/>
      <c r="BF165" s="232">
        <f t="shared" si="300"/>
        <v>0</v>
      </c>
      <c r="BG165" s="232">
        <f t="shared" si="301"/>
        <v>0</v>
      </c>
      <c r="BH165" s="232">
        <f t="shared" si="302"/>
        <v>0</v>
      </c>
      <c r="BI165" s="232">
        <f t="shared" si="303"/>
        <v>0</v>
      </c>
      <c r="BJ165" s="232">
        <f t="shared" si="304"/>
        <v>0</v>
      </c>
      <c r="BK165" s="232">
        <f t="shared" si="305"/>
        <v>0</v>
      </c>
      <c r="BL165" s="233">
        <f t="shared" si="306"/>
        <v>0</v>
      </c>
      <c r="BM165" s="150"/>
    </row>
    <row r="166" spans="1:65" ht="11.25" customHeight="1">
      <c r="A166" s="327" t="s">
        <v>292</v>
      </c>
      <c r="B166" s="328" t="s">
        <v>293</v>
      </c>
      <c r="C166" s="324"/>
      <c r="D166" s="107">
        <v>4</v>
      </c>
      <c r="E166" s="123" t="s">
        <v>294</v>
      </c>
      <c r="F166" s="123" t="s">
        <v>86</v>
      </c>
      <c r="G166" s="242">
        <v>2.1800000000000002</v>
      </c>
      <c r="H166" s="359">
        <v>72</v>
      </c>
      <c r="I166" s="243"/>
      <c r="J166" s="119">
        <v>1731427</v>
      </c>
      <c r="K166" s="244"/>
      <c r="L166" s="368">
        <v>43983</v>
      </c>
      <c r="M166" s="369"/>
      <c r="N166" s="244"/>
      <c r="O166" s="368">
        <v>44046</v>
      </c>
      <c r="P166" s="369"/>
      <c r="Q166" s="210"/>
      <c r="R166" s="140"/>
      <c r="S166" s="245">
        <f t="shared" si="292"/>
        <v>0</v>
      </c>
      <c r="T166" s="210"/>
      <c r="U166" s="140"/>
      <c r="V166" s="245">
        <f t="shared" si="293"/>
        <v>0</v>
      </c>
      <c r="W166" s="210"/>
      <c r="X166" s="140"/>
      <c r="Y166" s="245">
        <f t="shared" si="294"/>
        <v>0</v>
      </c>
      <c r="Z166" s="210"/>
      <c r="AA166" s="210"/>
      <c r="AB166" s="240"/>
      <c r="AC166" s="246"/>
      <c r="AD166" s="210"/>
      <c r="AE166" s="161">
        <f t="shared" si="295"/>
        <v>0</v>
      </c>
      <c r="AF166" s="99"/>
      <c r="AG166" s="154"/>
      <c r="AH166" s="154">
        <f t="shared" si="289"/>
        <v>0</v>
      </c>
      <c r="AI166" s="154"/>
      <c r="AJ166" s="154">
        <f t="shared" si="290"/>
        <v>0</v>
      </c>
      <c r="AK166" s="154"/>
      <c r="AL166" s="154">
        <f t="shared" si="291"/>
        <v>0</v>
      </c>
      <c r="AM166" s="154"/>
      <c r="AN166" s="154">
        <f t="shared" ref="AN166:AN209" si="334">SUM(AH166,AJ166,AL166)</f>
        <v>0</v>
      </c>
      <c r="AO166" s="155"/>
      <c r="AP166" s="154"/>
      <c r="AQ166" s="226">
        <f t="shared" si="296"/>
        <v>0</v>
      </c>
      <c r="AR166" s="154"/>
      <c r="AS166" s="226">
        <f t="shared" si="297"/>
        <v>0</v>
      </c>
      <c r="AT166" s="154"/>
      <c r="AU166" s="226">
        <f t="shared" si="298"/>
        <v>0</v>
      </c>
      <c r="AV166" s="154"/>
      <c r="AW166" s="226">
        <f t="shared" si="299"/>
        <v>0</v>
      </c>
      <c r="AX166" s="155"/>
      <c r="AY166" s="148"/>
      <c r="AZ166" s="232"/>
      <c r="BA166" s="232"/>
      <c r="BB166" s="232"/>
      <c r="BC166" s="232"/>
      <c r="BD166" s="232"/>
      <c r="BE166" s="232"/>
      <c r="BF166" s="232">
        <f t="shared" si="300"/>
        <v>0</v>
      </c>
      <c r="BG166" s="232">
        <f t="shared" si="301"/>
        <v>0</v>
      </c>
      <c r="BH166" s="232">
        <f t="shared" si="302"/>
        <v>0</v>
      </c>
      <c r="BI166" s="232">
        <f t="shared" si="303"/>
        <v>0</v>
      </c>
      <c r="BJ166" s="232">
        <f t="shared" si="304"/>
        <v>0</v>
      </c>
      <c r="BK166" s="232">
        <f t="shared" si="305"/>
        <v>0</v>
      </c>
      <c r="BL166" s="233">
        <f t="shared" si="306"/>
        <v>0</v>
      </c>
      <c r="BM166" s="150"/>
    </row>
    <row r="167" spans="1:65" ht="11.25" customHeight="1">
      <c r="A167" s="329" t="s">
        <v>295</v>
      </c>
      <c r="B167" s="330" t="s">
        <v>296</v>
      </c>
      <c r="C167" s="325"/>
      <c r="D167" s="107">
        <v>2</v>
      </c>
      <c r="E167" s="123" t="s">
        <v>281</v>
      </c>
      <c r="F167" s="123" t="s">
        <v>86</v>
      </c>
      <c r="G167" s="242">
        <v>2.1800000000000002</v>
      </c>
      <c r="H167" s="359">
        <v>72</v>
      </c>
      <c r="I167" s="243"/>
      <c r="J167" s="119">
        <v>1731557</v>
      </c>
      <c r="K167" s="244"/>
      <c r="L167" s="368">
        <v>43983</v>
      </c>
      <c r="M167" s="369"/>
      <c r="N167" s="244"/>
      <c r="O167" s="368">
        <v>44046</v>
      </c>
      <c r="P167" s="369"/>
      <c r="Q167" s="210"/>
      <c r="R167" s="140"/>
      <c r="S167" s="245">
        <f t="shared" si="292"/>
        <v>0</v>
      </c>
      <c r="T167" s="210"/>
      <c r="U167" s="140"/>
      <c r="V167" s="245">
        <f t="shared" si="293"/>
        <v>0</v>
      </c>
      <c r="W167" s="210"/>
      <c r="X167" s="140"/>
      <c r="Y167" s="245">
        <f t="shared" si="294"/>
        <v>0</v>
      </c>
      <c r="Z167" s="210"/>
      <c r="AA167" s="210"/>
      <c r="AB167" s="240"/>
      <c r="AC167" s="246"/>
      <c r="AD167" s="210"/>
      <c r="AE167" s="161">
        <f t="shared" si="295"/>
        <v>0</v>
      </c>
      <c r="AF167" s="99"/>
      <c r="AG167" s="154"/>
      <c r="AH167" s="154">
        <f t="shared" si="289"/>
        <v>0</v>
      </c>
      <c r="AI167" s="154"/>
      <c r="AJ167" s="154">
        <f t="shared" si="290"/>
        <v>0</v>
      </c>
      <c r="AK167" s="154"/>
      <c r="AL167" s="154">
        <f t="shared" si="291"/>
        <v>0</v>
      </c>
      <c r="AM167" s="154"/>
      <c r="AN167" s="154">
        <f t="shared" si="334"/>
        <v>0</v>
      </c>
      <c r="AO167" s="155"/>
      <c r="AP167" s="154"/>
      <c r="AQ167" s="226">
        <f t="shared" si="296"/>
        <v>0</v>
      </c>
      <c r="AR167" s="154"/>
      <c r="AS167" s="226">
        <f t="shared" si="297"/>
        <v>0</v>
      </c>
      <c r="AT167" s="154"/>
      <c r="AU167" s="226">
        <f t="shared" si="298"/>
        <v>0</v>
      </c>
      <c r="AV167" s="154"/>
      <c r="AW167" s="226">
        <f t="shared" si="299"/>
        <v>0</v>
      </c>
      <c r="AX167" s="155"/>
      <c r="AY167" s="148"/>
      <c r="AZ167" s="232"/>
      <c r="BA167" s="232"/>
      <c r="BB167" s="232"/>
      <c r="BC167" s="232"/>
      <c r="BD167" s="232"/>
      <c r="BE167" s="232"/>
      <c r="BF167" s="232">
        <f t="shared" si="300"/>
        <v>0</v>
      </c>
      <c r="BG167" s="232">
        <f t="shared" si="301"/>
        <v>0</v>
      </c>
      <c r="BH167" s="232">
        <f t="shared" si="302"/>
        <v>0</v>
      </c>
      <c r="BI167" s="232">
        <f t="shared" si="303"/>
        <v>0</v>
      </c>
      <c r="BJ167" s="232">
        <f t="shared" si="304"/>
        <v>0</v>
      </c>
      <c r="BK167" s="232">
        <f t="shared" si="305"/>
        <v>0</v>
      </c>
      <c r="BL167" s="233">
        <f t="shared" si="306"/>
        <v>0</v>
      </c>
      <c r="BM167" s="150"/>
    </row>
    <row r="168" spans="1:65" ht="15" customHeight="1">
      <c r="A168" s="320" t="s">
        <v>297</v>
      </c>
      <c r="B168" s="321"/>
      <c r="C168" s="331"/>
      <c r="D168" s="332"/>
      <c r="E168" s="124"/>
      <c r="F168" s="259"/>
      <c r="G168" s="184"/>
      <c r="H168" s="358"/>
      <c r="I168" s="236"/>
      <c r="J168" s="249"/>
      <c r="K168" s="161"/>
      <c r="L168" s="250"/>
      <c r="M168" s="250"/>
      <c r="N168" s="161"/>
      <c r="O168" s="161"/>
      <c r="P168" s="254"/>
      <c r="Q168" s="210"/>
      <c r="R168" s="161"/>
      <c r="S168" s="254"/>
      <c r="T168" s="210"/>
      <c r="U168" s="161"/>
      <c r="V168" s="254"/>
      <c r="W168" s="210"/>
      <c r="X168" s="161"/>
      <c r="Y168" s="254"/>
      <c r="Z168" s="210"/>
      <c r="AA168" s="210"/>
      <c r="AB168" s="240"/>
      <c r="AC168" s="241"/>
      <c r="AD168" s="210"/>
      <c r="AE168" s="161">
        <f>SUM(AE169:AE171)</f>
        <v>0</v>
      </c>
      <c r="AF168" s="99"/>
      <c r="AG168" s="154"/>
      <c r="AH168" s="154">
        <f t="shared" si="289"/>
        <v>0</v>
      </c>
      <c r="AI168" s="154"/>
      <c r="AJ168" s="154">
        <f t="shared" si="290"/>
        <v>0</v>
      </c>
      <c r="AK168" s="154"/>
      <c r="AL168" s="154">
        <f t="shared" si="291"/>
        <v>0</v>
      </c>
      <c r="AM168" s="154"/>
      <c r="AN168" s="154">
        <f t="shared" si="334"/>
        <v>0</v>
      </c>
      <c r="AO168" s="155"/>
      <c r="AP168" s="154"/>
      <c r="AQ168" s="226"/>
      <c r="AR168" s="154"/>
      <c r="AS168" s="226"/>
      <c r="AT168" s="154"/>
      <c r="AU168" s="226"/>
      <c r="AV168" s="154"/>
      <c r="AW168" s="226"/>
      <c r="AX168" s="155"/>
      <c r="AY168" s="148"/>
      <c r="AZ168" s="232"/>
      <c r="BA168" s="232"/>
      <c r="BB168" s="232"/>
      <c r="BC168" s="232"/>
      <c r="BD168" s="232"/>
      <c r="BE168" s="232"/>
      <c r="BF168" s="232"/>
      <c r="BG168" s="232"/>
      <c r="BH168" s="232"/>
      <c r="BI168" s="232"/>
      <c r="BJ168" s="232"/>
      <c r="BK168" s="232"/>
      <c r="BL168" s="233"/>
      <c r="BM168" s="150"/>
    </row>
    <row r="169" spans="1:65" ht="11.25" customHeight="1">
      <c r="A169" s="307" t="s">
        <v>298</v>
      </c>
      <c r="B169" s="316" t="s">
        <v>299</v>
      </c>
      <c r="C169" s="325"/>
      <c r="D169" s="107">
        <v>9</v>
      </c>
      <c r="E169" s="123" t="s">
        <v>300</v>
      </c>
      <c r="F169" s="123" t="s">
        <v>86</v>
      </c>
      <c r="G169" s="242">
        <v>2.1800000000000002</v>
      </c>
      <c r="H169" s="359">
        <v>72</v>
      </c>
      <c r="I169" s="243"/>
      <c r="J169" s="119">
        <v>1732147</v>
      </c>
      <c r="K169" s="244"/>
      <c r="L169" s="368">
        <v>43983</v>
      </c>
      <c r="M169" s="369"/>
      <c r="N169" s="244"/>
      <c r="O169" s="368">
        <v>44046</v>
      </c>
      <c r="P169" s="369"/>
      <c r="Q169" s="210"/>
      <c r="R169" s="140"/>
      <c r="S169" s="245">
        <f>IF($D$18="YES", (R169), (0))</f>
        <v>0</v>
      </c>
      <c r="T169" s="210"/>
      <c r="U169" s="140"/>
      <c r="V169" s="245">
        <f>IF($D$18="YES", (U169), (0))</f>
        <v>0</v>
      </c>
      <c r="W169" s="210"/>
      <c r="X169" s="140"/>
      <c r="Y169" s="245">
        <f>IF($D$18="YES", (X169), (0))</f>
        <v>0</v>
      </c>
      <c r="Z169" s="210"/>
      <c r="AA169" s="210"/>
      <c r="AB169" s="240"/>
      <c r="AC169" s="246"/>
      <c r="AD169" s="210"/>
      <c r="AE169" s="161">
        <f t="shared" ref="AE169:AE171" si="335">SUM(R169,S169,U169,V169,X169,Y169)</f>
        <v>0</v>
      </c>
      <c r="AF169" s="99"/>
      <c r="AG169" s="154"/>
      <c r="AH169" s="154">
        <f t="shared" si="289"/>
        <v>0</v>
      </c>
      <c r="AI169" s="154"/>
      <c r="AJ169" s="154">
        <f t="shared" si="290"/>
        <v>0</v>
      </c>
      <c r="AK169" s="154"/>
      <c r="AL169" s="154">
        <f t="shared" si="291"/>
        <v>0</v>
      </c>
      <c r="AM169" s="154"/>
      <c r="AN169" s="154">
        <f t="shared" si="334"/>
        <v>0</v>
      </c>
      <c r="AO169" s="155"/>
      <c r="AP169" s="154"/>
      <c r="AQ169" s="226">
        <f>(R169*H169)*G169</f>
        <v>0</v>
      </c>
      <c r="AR169" s="154"/>
      <c r="AS169" s="226">
        <f>(U169*H169)*G169</f>
        <v>0</v>
      </c>
      <c r="AT169" s="154"/>
      <c r="AU169" s="226">
        <f>(X169*H169)*G169</f>
        <v>0</v>
      </c>
      <c r="AV169" s="154"/>
      <c r="AW169" s="226">
        <f>SUM(AP169:AV169)</f>
        <v>0</v>
      </c>
      <c r="AX169" s="155"/>
      <c r="AY169" s="148"/>
      <c r="AZ169" s="232"/>
      <c r="BA169" s="232"/>
      <c r="BB169" s="232"/>
      <c r="BC169" s="232"/>
      <c r="BD169" s="232"/>
      <c r="BE169" s="232"/>
      <c r="BF169" s="232">
        <f>IF($O$18&lt;BF$24,0,IF($O$18&gt;BF$25,0,$AZ169))</f>
        <v>0</v>
      </c>
      <c r="BG169" s="232">
        <f>IF($O$18&lt;BG$24,0,IF($O$18&gt;BG$25,0,$BA169))</f>
        <v>0</v>
      </c>
      <c r="BH169" s="232">
        <f>IF($O$18&lt;BH$24,0,IF($O$18&gt;BH$25,0,$BB169))</f>
        <v>0</v>
      </c>
      <c r="BI169" s="232">
        <f>IF($O$18&lt;BI$24,0,IF($O$18&gt;BI$25,0,$BC169))</f>
        <v>0</v>
      </c>
      <c r="BJ169" s="232">
        <f>IF($O$18&lt;BJ$24,0,IF($O$18&gt;BJ$25,0,$BD169))</f>
        <v>0</v>
      </c>
      <c r="BK169" s="232">
        <f>IF($O$18&lt;BK$24,0,IF($O$18&gt;BK$25,0,$BE169))</f>
        <v>0</v>
      </c>
      <c r="BL169" s="233">
        <f t="shared" ref="BL169" si="336">SUM(BF169:BK169)</f>
        <v>0</v>
      </c>
      <c r="BM169" s="150"/>
    </row>
    <row r="170" spans="1:65" ht="11.25" customHeight="1">
      <c r="A170" s="307" t="s">
        <v>301</v>
      </c>
      <c r="B170" s="316" t="s">
        <v>302</v>
      </c>
      <c r="C170" s="324"/>
      <c r="D170" s="107">
        <v>8</v>
      </c>
      <c r="E170" s="123" t="s">
        <v>303</v>
      </c>
      <c r="F170" s="123" t="s">
        <v>86</v>
      </c>
      <c r="G170" s="242">
        <v>2.1800000000000002</v>
      </c>
      <c r="H170" s="359">
        <v>72</v>
      </c>
      <c r="I170" s="243"/>
      <c r="J170" s="119">
        <v>1732167</v>
      </c>
      <c r="K170" s="244"/>
      <c r="L170" s="368">
        <v>43983</v>
      </c>
      <c r="M170" s="369"/>
      <c r="N170" s="244"/>
      <c r="O170" s="368">
        <v>44046</v>
      </c>
      <c r="P170" s="369"/>
      <c r="Q170" s="210"/>
      <c r="R170" s="140"/>
      <c r="S170" s="245">
        <f>IF($D$18="YES", (R170), (0))</f>
        <v>0</v>
      </c>
      <c r="T170" s="210"/>
      <c r="U170" s="140"/>
      <c r="V170" s="245">
        <f>IF($D$18="YES", (U170), (0))</f>
        <v>0</v>
      </c>
      <c r="W170" s="210"/>
      <c r="X170" s="140"/>
      <c r="Y170" s="245">
        <f>IF($D$18="YES", (X170), (0))</f>
        <v>0</v>
      </c>
      <c r="Z170" s="210"/>
      <c r="AA170" s="210"/>
      <c r="AB170" s="240"/>
      <c r="AC170" s="246"/>
      <c r="AD170" s="210"/>
      <c r="AE170" s="161">
        <f t="shared" si="335"/>
        <v>0</v>
      </c>
      <c r="AF170" s="99"/>
      <c r="AG170" s="154"/>
      <c r="AH170" s="154">
        <f t="shared" si="289"/>
        <v>0</v>
      </c>
      <c r="AI170" s="154"/>
      <c r="AJ170" s="154">
        <f t="shared" si="290"/>
        <v>0</v>
      </c>
      <c r="AK170" s="154"/>
      <c r="AL170" s="154">
        <f t="shared" si="291"/>
        <v>0</v>
      </c>
      <c r="AM170" s="154"/>
      <c r="AN170" s="154">
        <f t="shared" si="334"/>
        <v>0</v>
      </c>
      <c r="AO170" s="155"/>
      <c r="AP170" s="154"/>
      <c r="AQ170" s="226">
        <f>(R170*H170)*G170</f>
        <v>0</v>
      </c>
      <c r="AR170" s="154"/>
      <c r="AS170" s="226">
        <f>(U170*H170)*G170</f>
        <v>0</v>
      </c>
      <c r="AT170" s="154"/>
      <c r="AU170" s="226">
        <f>(X170*H170)*G170</f>
        <v>0</v>
      </c>
      <c r="AV170" s="154"/>
      <c r="AW170" s="226">
        <f>SUM(AP170:AV170)</f>
        <v>0</v>
      </c>
      <c r="AX170" s="155"/>
      <c r="AY170" s="148"/>
      <c r="AZ170" s="232"/>
      <c r="BA170" s="232"/>
      <c r="BB170" s="232"/>
      <c r="BC170" s="232"/>
      <c r="BD170" s="232"/>
      <c r="BE170" s="232"/>
      <c r="BF170" s="232">
        <f>IF($O$18&lt;BF$24,0,IF($O$18&gt;BF$25,0,$AZ170))</f>
        <v>0</v>
      </c>
      <c r="BG170" s="232">
        <f>IF($O$18&lt;BG$24,0,IF($O$18&gt;BG$25,0,$BA170))</f>
        <v>0</v>
      </c>
      <c r="BH170" s="232">
        <f>IF($O$18&lt;BH$24,0,IF($O$18&gt;BH$25,0,$BB170))</f>
        <v>0</v>
      </c>
      <c r="BI170" s="232">
        <f>IF($O$18&lt;BI$24,0,IF($O$18&gt;BI$25,0,$BC170))</f>
        <v>0</v>
      </c>
      <c r="BJ170" s="232">
        <f>IF($O$18&lt;BJ$24,0,IF($O$18&gt;BJ$25,0,$BD170))</f>
        <v>0</v>
      </c>
      <c r="BK170" s="232">
        <f>IF($O$18&lt;BK$24,0,IF($O$18&gt;BK$25,0,$BE170))</f>
        <v>0</v>
      </c>
      <c r="BL170" s="233">
        <f t="shared" ref="BL170:BL171" si="337">SUM(BF170:BK170)</f>
        <v>0</v>
      </c>
      <c r="BM170" s="150"/>
    </row>
    <row r="171" spans="1:65" ht="11.25" customHeight="1">
      <c r="A171" s="307" t="s">
        <v>304</v>
      </c>
      <c r="B171" s="316" t="s">
        <v>305</v>
      </c>
      <c r="C171" s="324"/>
      <c r="D171" s="107">
        <v>2</v>
      </c>
      <c r="E171" s="123" t="s">
        <v>306</v>
      </c>
      <c r="F171" s="123" t="s">
        <v>86</v>
      </c>
      <c r="G171" s="242">
        <v>2.1800000000000002</v>
      </c>
      <c r="H171" s="359">
        <v>72</v>
      </c>
      <c r="I171" s="243"/>
      <c r="J171" s="119">
        <v>1732177</v>
      </c>
      <c r="K171" s="244"/>
      <c r="L171" s="368">
        <v>43983</v>
      </c>
      <c r="M171" s="369"/>
      <c r="N171" s="244"/>
      <c r="O171" s="368">
        <v>44046</v>
      </c>
      <c r="P171" s="369"/>
      <c r="Q171" s="210"/>
      <c r="R171" s="140"/>
      <c r="S171" s="245">
        <f>IF($D$18="YES", (R171), (0))</f>
        <v>0</v>
      </c>
      <c r="T171" s="210"/>
      <c r="U171" s="140"/>
      <c r="V171" s="245">
        <f>IF($D$18="YES", (U171), (0))</f>
        <v>0</v>
      </c>
      <c r="W171" s="210"/>
      <c r="X171" s="140"/>
      <c r="Y171" s="245">
        <f>IF($D$18="YES", (X171), (0))</f>
        <v>0</v>
      </c>
      <c r="Z171" s="210"/>
      <c r="AA171" s="210"/>
      <c r="AB171" s="240"/>
      <c r="AC171" s="246"/>
      <c r="AD171" s="210"/>
      <c r="AE171" s="161">
        <f t="shared" si="335"/>
        <v>0</v>
      </c>
      <c r="AF171" s="148"/>
      <c r="AG171" s="154"/>
      <c r="AH171" s="154">
        <f t="shared" si="289"/>
        <v>0</v>
      </c>
      <c r="AI171" s="154"/>
      <c r="AJ171" s="154">
        <f t="shared" si="290"/>
        <v>0</v>
      </c>
      <c r="AK171" s="154"/>
      <c r="AL171" s="154">
        <f t="shared" si="291"/>
        <v>0</v>
      </c>
      <c r="AM171" s="154"/>
      <c r="AN171" s="154">
        <f t="shared" si="334"/>
        <v>0</v>
      </c>
      <c r="AO171" s="155"/>
      <c r="AP171" s="154"/>
      <c r="AQ171" s="226">
        <f>(R171*H171)*G171</f>
        <v>0</v>
      </c>
      <c r="AR171" s="154"/>
      <c r="AS171" s="226">
        <f>(U171*H171)*G171</f>
        <v>0</v>
      </c>
      <c r="AT171" s="154"/>
      <c r="AU171" s="226">
        <f>(X171*H171)*G171</f>
        <v>0</v>
      </c>
      <c r="AV171" s="154"/>
      <c r="AW171" s="226">
        <f>SUM(AP171:AV171)</f>
        <v>0</v>
      </c>
      <c r="AX171" s="155"/>
      <c r="AY171" s="148"/>
      <c r="AZ171" s="232"/>
      <c r="BA171" s="232"/>
      <c r="BB171" s="232"/>
      <c r="BC171" s="232"/>
      <c r="BD171" s="232"/>
      <c r="BE171" s="232"/>
      <c r="BF171" s="232">
        <f>IF($O$18&lt;BF$24,0,IF($O$18&gt;BF$25,0,$AZ171))</f>
        <v>0</v>
      </c>
      <c r="BG171" s="232">
        <f>IF($O$18&lt;BG$24,0,IF($O$18&gt;BG$25,0,$BA171))</f>
        <v>0</v>
      </c>
      <c r="BH171" s="232">
        <f>IF($O$18&lt;BH$24,0,IF($O$18&gt;BH$25,0,$BB171))</f>
        <v>0</v>
      </c>
      <c r="BI171" s="232">
        <f>IF($O$18&lt;BI$24,0,IF($O$18&gt;BI$25,0,$BC171))</f>
        <v>0</v>
      </c>
      <c r="BJ171" s="232">
        <f>IF($O$18&lt;BJ$24,0,IF($O$18&gt;BJ$25,0,$BD171))</f>
        <v>0</v>
      </c>
      <c r="BK171" s="232">
        <f>IF($O$18&lt;BK$24,0,IF($O$18&gt;BK$25,0,$BE171))</f>
        <v>0</v>
      </c>
      <c r="BL171" s="233">
        <f t="shared" si="337"/>
        <v>0</v>
      </c>
      <c r="BM171" s="150"/>
    </row>
    <row r="172" spans="1:65" ht="15" customHeight="1">
      <c r="A172" s="320" t="s">
        <v>307</v>
      </c>
      <c r="B172" s="321"/>
      <c r="C172" s="331"/>
      <c r="D172" s="332"/>
      <c r="E172" s="124"/>
      <c r="F172" s="259"/>
      <c r="G172" s="184"/>
      <c r="H172" s="358"/>
      <c r="I172" s="236"/>
      <c r="J172" s="249"/>
      <c r="K172" s="161"/>
      <c r="L172" s="250"/>
      <c r="M172" s="250"/>
      <c r="N172" s="161"/>
      <c r="O172" s="161"/>
      <c r="P172" s="239"/>
      <c r="Q172" s="210"/>
      <c r="R172" s="161"/>
      <c r="S172" s="239"/>
      <c r="T172" s="210"/>
      <c r="U172" s="161"/>
      <c r="V172" s="239"/>
      <c r="W172" s="210"/>
      <c r="X172" s="161"/>
      <c r="Y172" s="239"/>
      <c r="Z172" s="210"/>
      <c r="AA172" s="210"/>
      <c r="AB172" s="240"/>
      <c r="AC172" s="241"/>
      <c r="AD172" s="210"/>
      <c r="AE172" s="161">
        <f>SUM(AE173:AE218)</f>
        <v>0</v>
      </c>
      <c r="AF172" s="99"/>
      <c r="AG172" s="154"/>
      <c r="AH172" s="154">
        <f t="shared" si="289"/>
        <v>0</v>
      </c>
      <c r="AI172" s="154"/>
      <c r="AJ172" s="154">
        <f t="shared" si="290"/>
        <v>0</v>
      </c>
      <c r="AK172" s="154"/>
      <c r="AL172" s="154">
        <f t="shared" si="291"/>
        <v>0</v>
      </c>
      <c r="AM172" s="154"/>
      <c r="AN172" s="154">
        <f t="shared" si="334"/>
        <v>0</v>
      </c>
      <c r="AO172" s="155"/>
      <c r="AP172" s="154"/>
      <c r="AQ172" s="226"/>
      <c r="AR172" s="154"/>
      <c r="AS172" s="226"/>
      <c r="AT172" s="154"/>
      <c r="AU172" s="226"/>
      <c r="AV172" s="154"/>
      <c r="AW172" s="226"/>
      <c r="AX172" s="155"/>
      <c r="AY172" s="148"/>
      <c r="AZ172" s="232"/>
      <c r="BA172" s="232"/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3"/>
      <c r="BM172" s="150"/>
    </row>
    <row r="173" spans="1:65" ht="11.25" customHeight="1">
      <c r="A173" s="329" t="s">
        <v>308</v>
      </c>
      <c r="B173" s="330"/>
      <c r="C173" s="315"/>
      <c r="D173" s="107" t="s">
        <v>98</v>
      </c>
      <c r="E173" s="129" t="s">
        <v>309</v>
      </c>
      <c r="F173" s="126" t="s">
        <v>86</v>
      </c>
      <c r="G173" s="242">
        <v>1.18</v>
      </c>
      <c r="H173" s="359">
        <v>72</v>
      </c>
      <c r="I173" s="243"/>
      <c r="J173" s="119">
        <v>7532857</v>
      </c>
      <c r="K173" s="244"/>
      <c r="L173" s="368">
        <v>43997</v>
      </c>
      <c r="M173" s="369"/>
      <c r="N173" s="244"/>
      <c r="O173" s="368">
        <v>44018</v>
      </c>
      <c r="P173" s="369"/>
      <c r="Q173" s="210"/>
      <c r="R173" s="140"/>
      <c r="S173" s="245">
        <f t="shared" ref="S173" si="338">IF($D$18="YES", (R173), (0))</f>
        <v>0</v>
      </c>
      <c r="T173" s="210"/>
      <c r="U173" s="140"/>
      <c r="V173" s="245">
        <f t="shared" ref="V173" si="339">IF($D$18="YES", (U173), (0))</f>
        <v>0</v>
      </c>
      <c r="W173" s="210"/>
      <c r="X173" s="140"/>
      <c r="Y173" s="245">
        <f t="shared" ref="Y173" si="340">IF($D$18="YES", (X173), (0))</f>
        <v>0</v>
      </c>
      <c r="Z173" s="210"/>
      <c r="AA173" s="210"/>
      <c r="AB173" s="240"/>
      <c r="AC173" s="246"/>
      <c r="AD173" s="210"/>
      <c r="AE173" s="161">
        <f t="shared" ref="AE173" si="341">SUM(R173,S173,U173,V173,X173,Y173)</f>
        <v>0</v>
      </c>
      <c r="AF173" s="99"/>
      <c r="AG173" s="154"/>
      <c r="AH173" s="154">
        <f t="shared" si="289"/>
        <v>0</v>
      </c>
      <c r="AI173" s="154"/>
      <c r="AJ173" s="154">
        <f t="shared" si="290"/>
        <v>0</v>
      </c>
      <c r="AK173" s="154"/>
      <c r="AL173" s="154">
        <f t="shared" si="291"/>
        <v>0</v>
      </c>
      <c r="AM173" s="154"/>
      <c r="AN173" s="154">
        <f t="shared" si="334"/>
        <v>0</v>
      </c>
      <c r="AO173" s="155"/>
      <c r="AP173" s="154"/>
      <c r="AQ173" s="226">
        <f t="shared" ref="AQ173" si="342">(R173*H173)*G173</f>
        <v>0</v>
      </c>
      <c r="AR173" s="154"/>
      <c r="AS173" s="226">
        <f t="shared" ref="AS173" si="343">(U173*H173)*G173</f>
        <v>0</v>
      </c>
      <c r="AT173" s="154"/>
      <c r="AU173" s="226">
        <f t="shared" ref="AU173" si="344">(X173*H173)*G173</f>
        <v>0</v>
      </c>
      <c r="AV173" s="154"/>
      <c r="AW173" s="226">
        <f t="shared" ref="AW173" si="345">SUM(AP173:AV173)</f>
        <v>0</v>
      </c>
      <c r="AX173" s="155"/>
      <c r="AY173" s="148"/>
      <c r="AZ173" s="232"/>
      <c r="BA173" s="232"/>
      <c r="BB173" s="232"/>
      <c r="BC173" s="232"/>
      <c r="BD173" s="232"/>
      <c r="BE173" s="232"/>
      <c r="BF173" s="232">
        <f t="shared" ref="BF173:BF218" si="346">IF($O$18&lt;BF$24,0,IF($O$18&gt;BF$25,0,$AZ173))</f>
        <v>0</v>
      </c>
      <c r="BG173" s="232">
        <f t="shared" ref="BG173:BG218" si="347">IF($O$18&lt;BG$24,0,IF($O$18&gt;BG$25,0,$BA173))</f>
        <v>0</v>
      </c>
      <c r="BH173" s="232">
        <f t="shared" ref="BH173:BH218" si="348">IF($O$18&lt;BH$24,0,IF($O$18&gt;BH$25,0,$BB173))</f>
        <v>0</v>
      </c>
      <c r="BI173" s="232">
        <f t="shared" ref="BI173:BI218" si="349">IF($O$18&lt;BI$24,0,IF($O$18&gt;BI$25,0,$BC173))</f>
        <v>0</v>
      </c>
      <c r="BJ173" s="232">
        <f t="shared" ref="BJ173:BJ218" si="350">IF($O$18&lt;BJ$24,0,IF($O$18&gt;BJ$25,0,$BD173))</f>
        <v>0</v>
      </c>
      <c r="BK173" s="232">
        <f t="shared" ref="BK173:BK218" si="351">IF($O$18&lt;BK$24,0,IF($O$18&gt;BK$25,0,$BE173))</f>
        <v>0</v>
      </c>
      <c r="BL173" s="233">
        <f t="shared" ref="BL173" si="352">SUM(BF173:BK173)</f>
        <v>0</v>
      </c>
      <c r="BM173" s="150"/>
    </row>
    <row r="174" spans="1:65" ht="11.25" customHeight="1">
      <c r="A174" s="329" t="s">
        <v>310</v>
      </c>
      <c r="B174" s="330"/>
      <c r="C174" s="326" t="s">
        <v>63</v>
      </c>
      <c r="D174" s="107" t="s">
        <v>98</v>
      </c>
      <c r="E174" s="129" t="s">
        <v>311</v>
      </c>
      <c r="F174" s="126" t="s">
        <v>86</v>
      </c>
      <c r="G174" s="242">
        <v>1.18</v>
      </c>
      <c r="H174" s="359">
        <v>72</v>
      </c>
      <c r="I174" s="243"/>
      <c r="J174" s="119">
        <v>7532977</v>
      </c>
      <c r="K174" s="244"/>
      <c r="L174" s="368">
        <v>43997</v>
      </c>
      <c r="M174" s="369"/>
      <c r="N174" s="244"/>
      <c r="O174" s="368">
        <v>44018</v>
      </c>
      <c r="P174" s="369"/>
      <c r="Q174" s="210"/>
      <c r="R174" s="140"/>
      <c r="S174" s="245">
        <f t="shared" ref="S174" si="353">IF($D$18="YES", (R174), (0))</f>
        <v>0</v>
      </c>
      <c r="T174" s="210"/>
      <c r="U174" s="140"/>
      <c r="V174" s="245">
        <f t="shared" ref="V174" si="354">IF($D$18="YES", (U174), (0))</f>
        <v>0</v>
      </c>
      <c r="W174" s="210"/>
      <c r="X174" s="140"/>
      <c r="Y174" s="245">
        <f t="shared" ref="Y174" si="355">IF($D$18="YES", (X174), (0))</f>
        <v>0</v>
      </c>
      <c r="Z174" s="210"/>
      <c r="AA174" s="210"/>
      <c r="AB174" s="240"/>
      <c r="AC174" s="246"/>
      <c r="AD174" s="210"/>
      <c r="AE174" s="161">
        <f t="shared" ref="AE174" si="356">SUM(R174,S174,U174,V174,X174,Y174)</f>
        <v>0</v>
      </c>
      <c r="AF174" s="99"/>
      <c r="AG174" s="154"/>
      <c r="AH174" s="154">
        <f t="shared" ref="AH174" si="357">R174*H174</f>
        <v>0</v>
      </c>
      <c r="AI174" s="154"/>
      <c r="AJ174" s="154">
        <f t="shared" ref="AJ174" si="358">U174*H174</f>
        <v>0</v>
      </c>
      <c r="AK174" s="154"/>
      <c r="AL174" s="154">
        <f t="shared" ref="AL174" si="359">X174*H174</f>
        <v>0</v>
      </c>
      <c r="AM174" s="154"/>
      <c r="AN174" s="154">
        <f t="shared" ref="AN174" si="360">SUM(AH174,AJ174,AL174)</f>
        <v>0</v>
      </c>
      <c r="AO174" s="155"/>
      <c r="AP174" s="154"/>
      <c r="AQ174" s="226">
        <f t="shared" ref="AQ174" si="361">(R174*H174)*G174</f>
        <v>0</v>
      </c>
      <c r="AR174" s="154"/>
      <c r="AS174" s="226">
        <f t="shared" ref="AS174" si="362">(U174*H174)*G174</f>
        <v>0</v>
      </c>
      <c r="AT174" s="154"/>
      <c r="AU174" s="226">
        <f t="shared" ref="AU174" si="363">(X174*H174)*G174</f>
        <v>0</v>
      </c>
      <c r="AV174" s="154"/>
      <c r="AW174" s="226">
        <f t="shared" ref="AW174" si="364">SUM(AP174:AV174)</f>
        <v>0</v>
      </c>
      <c r="AX174" s="155"/>
      <c r="AY174" s="148"/>
      <c r="AZ174" s="232"/>
      <c r="BA174" s="232"/>
      <c r="BB174" s="232"/>
      <c r="BC174" s="232"/>
      <c r="BD174" s="232"/>
      <c r="BE174" s="232"/>
      <c r="BF174" s="232">
        <f t="shared" si="346"/>
        <v>0</v>
      </c>
      <c r="BG174" s="232">
        <f t="shared" si="347"/>
        <v>0</v>
      </c>
      <c r="BH174" s="232">
        <f t="shared" si="348"/>
        <v>0</v>
      </c>
      <c r="BI174" s="232">
        <f t="shared" si="349"/>
        <v>0</v>
      </c>
      <c r="BJ174" s="232">
        <f t="shared" si="350"/>
        <v>0</v>
      </c>
      <c r="BK174" s="232">
        <f t="shared" si="351"/>
        <v>0</v>
      </c>
      <c r="BL174" s="233">
        <f t="shared" ref="BL174" si="365">SUM(BF174:BK174)</f>
        <v>0</v>
      </c>
      <c r="BM174" s="150"/>
    </row>
    <row r="175" spans="1:65" ht="11.25" customHeight="1">
      <c r="A175" s="329" t="s">
        <v>312</v>
      </c>
      <c r="B175" s="330"/>
      <c r="C175" s="324"/>
      <c r="D175" s="107">
        <v>14</v>
      </c>
      <c r="E175" s="128" t="s">
        <v>311</v>
      </c>
      <c r="F175" s="123" t="s">
        <v>150</v>
      </c>
      <c r="G175" s="242">
        <v>1.28</v>
      </c>
      <c r="H175" s="359">
        <v>25</v>
      </c>
      <c r="I175" s="243"/>
      <c r="J175" s="119">
        <v>1733107</v>
      </c>
      <c r="K175" s="244"/>
      <c r="L175" s="368">
        <v>44060</v>
      </c>
      <c r="M175" s="369"/>
      <c r="N175" s="244"/>
      <c r="O175" s="368">
        <v>44081</v>
      </c>
      <c r="P175" s="369"/>
      <c r="Q175" s="210"/>
      <c r="R175" s="140"/>
      <c r="S175" s="245">
        <f t="shared" ref="S175:S218" si="366">IF($D$18="YES", (R175), (0))</f>
        <v>0</v>
      </c>
      <c r="T175" s="210"/>
      <c r="U175" s="140"/>
      <c r="V175" s="245">
        <f t="shared" ref="V175:V218" si="367">IF($D$18="YES", (U175), (0))</f>
        <v>0</v>
      </c>
      <c r="W175" s="210"/>
      <c r="X175" s="140"/>
      <c r="Y175" s="245">
        <f t="shared" ref="Y175:Y218" si="368">IF($D$18="YES", (X175), (0))</f>
        <v>0</v>
      </c>
      <c r="Z175" s="210"/>
      <c r="AA175" s="210"/>
      <c r="AB175" s="240"/>
      <c r="AC175" s="246"/>
      <c r="AD175" s="210"/>
      <c r="AE175" s="161">
        <f t="shared" ref="AE175:AE218" si="369">SUM(R175,S175,U175,V175,X175,Y175)</f>
        <v>0</v>
      </c>
      <c r="AF175" s="99"/>
      <c r="AG175" s="154"/>
      <c r="AH175" s="154">
        <f t="shared" si="289"/>
        <v>0</v>
      </c>
      <c r="AI175" s="154"/>
      <c r="AJ175" s="154">
        <f t="shared" si="290"/>
        <v>0</v>
      </c>
      <c r="AK175" s="154"/>
      <c r="AL175" s="154">
        <f t="shared" si="291"/>
        <v>0</v>
      </c>
      <c r="AM175" s="154"/>
      <c r="AN175" s="154">
        <f t="shared" si="334"/>
        <v>0</v>
      </c>
      <c r="AO175" s="155"/>
      <c r="AP175" s="154"/>
      <c r="AQ175" s="226">
        <f t="shared" ref="AQ175:AQ218" si="370">(R175*H175)*G175</f>
        <v>0</v>
      </c>
      <c r="AR175" s="154"/>
      <c r="AS175" s="226">
        <f t="shared" ref="AS175:AS218" si="371">(U175*H175)*G175</f>
        <v>0</v>
      </c>
      <c r="AT175" s="154"/>
      <c r="AU175" s="226">
        <f t="shared" ref="AU175:AU218" si="372">(X175*H175)*G175</f>
        <v>0</v>
      </c>
      <c r="AV175" s="154"/>
      <c r="AW175" s="226">
        <f t="shared" ref="AW175:AW218" si="373">SUM(AP175:AV175)</f>
        <v>0</v>
      </c>
      <c r="AX175" s="155"/>
      <c r="AY175" s="148"/>
      <c r="AZ175" s="232"/>
      <c r="BA175" s="232"/>
      <c r="BB175" s="232"/>
      <c r="BC175" s="232"/>
      <c r="BD175" s="232"/>
      <c r="BE175" s="232"/>
      <c r="BF175" s="232">
        <f t="shared" si="346"/>
        <v>0</v>
      </c>
      <c r="BG175" s="232">
        <f t="shared" si="347"/>
        <v>0</v>
      </c>
      <c r="BH175" s="232">
        <f t="shared" si="348"/>
        <v>0</v>
      </c>
      <c r="BI175" s="232">
        <f t="shared" si="349"/>
        <v>0</v>
      </c>
      <c r="BJ175" s="232">
        <f t="shared" si="350"/>
        <v>0</v>
      </c>
      <c r="BK175" s="232">
        <f t="shared" si="351"/>
        <v>0</v>
      </c>
      <c r="BL175" s="233">
        <f t="shared" ref="BL175:BL218" si="374">SUM(BF175:BK175)</f>
        <v>0</v>
      </c>
      <c r="BM175" s="150"/>
    </row>
    <row r="176" spans="1:65" s="69" customFormat="1" ht="11.25" customHeight="1">
      <c r="A176" s="329" t="s">
        <v>313</v>
      </c>
      <c r="B176" s="330"/>
      <c r="C176" s="324"/>
      <c r="D176" s="107">
        <v>21</v>
      </c>
      <c r="E176" s="129" t="s">
        <v>314</v>
      </c>
      <c r="F176" s="123" t="s">
        <v>150</v>
      </c>
      <c r="G176" s="242">
        <v>1.98</v>
      </c>
      <c r="H176" s="360">
        <v>25</v>
      </c>
      <c r="I176" s="243"/>
      <c r="J176" s="121">
        <v>1733307</v>
      </c>
      <c r="K176" s="244"/>
      <c r="L176" s="368">
        <v>44060</v>
      </c>
      <c r="M176" s="369"/>
      <c r="N176" s="244"/>
      <c r="O176" s="368">
        <v>44081</v>
      </c>
      <c r="P176" s="369"/>
      <c r="Q176" s="210"/>
      <c r="R176" s="140"/>
      <c r="S176" s="245">
        <f t="shared" si="366"/>
        <v>0</v>
      </c>
      <c r="T176" s="210"/>
      <c r="U176" s="140"/>
      <c r="V176" s="245">
        <f t="shared" si="367"/>
        <v>0</v>
      </c>
      <c r="W176" s="210"/>
      <c r="X176" s="140"/>
      <c r="Y176" s="245">
        <f t="shared" si="368"/>
        <v>0</v>
      </c>
      <c r="Z176" s="210"/>
      <c r="AA176" s="210"/>
      <c r="AB176" s="240"/>
      <c r="AC176" s="246"/>
      <c r="AD176" s="210"/>
      <c r="AE176" s="161">
        <f t="shared" si="369"/>
        <v>0</v>
      </c>
      <c r="AF176" s="99"/>
      <c r="AG176" s="154"/>
      <c r="AH176" s="154">
        <f t="shared" si="289"/>
        <v>0</v>
      </c>
      <c r="AI176" s="154"/>
      <c r="AJ176" s="154">
        <f t="shared" si="290"/>
        <v>0</v>
      </c>
      <c r="AK176" s="154"/>
      <c r="AL176" s="154">
        <f t="shared" si="291"/>
        <v>0</v>
      </c>
      <c r="AM176" s="154"/>
      <c r="AN176" s="154">
        <f t="shared" si="334"/>
        <v>0</v>
      </c>
      <c r="AO176" s="155"/>
      <c r="AP176" s="154"/>
      <c r="AQ176" s="226">
        <f t="shared" si="370"/>
        <v>0</v>
      </c>
      <c r="AR176" s="154"/>
      <c r="AS176" s="226">
        <f t="shared" si="371"/>
        <v>0</v>
      </c>
      <c r="AT176" s="154"/>
      <c r="AU176" s="226">
        <f t="shared" si="372"/>
        <v>0</v>
      </c>
      <c r="AV176" s="154"/>
      <c r="AW176" s="226">
        <f t="shared" si="373"/>
        <v>0</v>
      </c>
      <c r="AX176" s="155"/>
      <c r="AY176" s="148"/>
      <c r="AZ176" s="232"/>
      <c r="BA176" s="232"/>
      <c r="BB176" s="232"/>
      <c r="BC176" s="232"/>
      <c r="BD176" s="232"/>
      <c r="BE176" s="232"/>
      <c r="BF176" s="232">
        <f t="shared" si="346"/>
        <v>0</v>
      </c>
      <c r="BG176" s="232">
        <f t="shared" si="347"/>
        <v>0</v>
      </c>
      <c r="BH176" s="232">
        <f t="shared" si="348"/>
        <v>0</v>
      </c>
      <c r="BI176" s="232">
        <f t="shared" si="349"/>
        <v>0</v>
      </c>
      <c r="BJ176" s="232">
        <f t="shared" si="350"/>
        <v>0</v>
      </c>
      <c r="BK176" s="232">
        <f t="shared" si="351"/>
        <v>0</v>
      </c>
      <c r="BL176" s="233">
        <f t="shared" si="374"/>
        <v>0</v>
      </c>
      <c r="BM176" s="150"/>
    </row>
    <row r="177" spans="1:65" s="69" customFormat="1" ht="11.25" customHeight="1">
      <c r="A177" s="329" t="s">
        <v>313</v>
      </c>
      <c r="B177" s="330"/>
      <c r="C177" s="324"/>
      <c r="D177" s="107" t="s">
        <v>98</v>
      </c>
      <c r="E177" s="129" t="s">
        <v>314</v>
      </c>
      <c r="F177" s="123" t="s">
        <v>86</v>
      </c>
      <c r="G177" s="242">
        <v>1.18</v>
      </c>
      <c r="H177" s="360">
        <v>72</v>
      </c>
      <c r="I177" s="243"/>
      <c r="J177" s="121">
        <v>7533307</v>
      </c>
      <c r="K177" s="244"/>
      <c r="L177" s="368">
        <v>43997</v>
      </c>
      <c r="M177" s="369"/>
      <c r="N177" s="244"/>
      <c r="O177" s="368">
        <v>44018</v>
      </c>
      <c r="P177" s="369"/>
      <c r="Q177" s="210"/>
      <c r="R177" s="140"/>
      <c r="S177" s="245">
        <f t="shared" ref="S177" si="375">IF($D$18="YES", (R177), (0))</f>
        <v>0</v>
      </c>
      <c r="T177" s="210"/>
      <c r="U177" s="140"/>
      <c r="V177" s="245">
        <f t="shared" ref="V177" si="376">IF($D$18="YES", (U177), (0))</f>
        <v>0</v>
      </c>
      <c r="W177" s="210"/>
      <c r="X177" s="140"/>
      <c r="Y177" s="245">
        <f t="shared" ref="Y177" si="377">IF($D$18="YES", (X177), (0))</f>
        <v>0</v>
      </c>
      <c r="Z177" s="210"/>
      <c r="AA177" s="210"/>
      <c r="AB177" s="240"/>
      <c r="AC177" s="246"/>
      <c r="AD177" s="210"/>
      <c r="AE177" s="161">
        <f t="shared" ref="AE177" si="378">SUM(R177,S177,U177,V177,X177,Y177)</f>
        <v>0</v>
      </c>
      <c r="AF177" s="99"/>
      <c r="AG177" s="154"/>
      <c r="AH177" s="154">
        <f t="shared" ref="AH177" si="379">R177*H177</f>
        <v>0</v>
      </c>
      <c r="AI177" s="154"/>
      <c r="AJ177" s="154">
        <f t="shared" ref="AJ177" si="380">U177*H177</f>
        <v>0</v>
      </c>
      <c r="AK177" s="154"/>
      <c r="AL177" s="154">
        <f t="shared" ref="AL177" si="381">X177*H177</f>
        <v>0</v>
      </c>
      <c r="AM177" s="154"/>
      <c r="AN177" s="154">
        <f t="shared" ref="AN177" si="382">SUM(AH177,AJ177,AL177)</f>
        <v>0</v>
      </c>
      <c r="AO177" s="155"/>
      <c r="AP177" s="154"/>
      <c r="AQ177" s="226">
        <f t="shared" ref="AQ177" si="383">(R177*H177)*G177</f>
        <v>0</v>
      </c>
      <c r="AR177" s="154"/>
      <c r="AS177" s="226">
        <f t="shared" ref="AS177" si="384">(U177*H177)*G177</f>
        <v>0</v>
      </c>
      <c r="AT177" s="154"/>
      <c r="AU177" s="226">
        <f t="shared" ref="AU177" si="385">(X177*H177)*G177</f>
        <v>0</v>
      </c>
      <c r="AV177" s="154"/>
      <c r="AW177" s="226">
        <f t="shared" ref="AW177" si="386">SUM(AP177:AV177)</f>
        <v>0</v>
      </c>
      <c r="AX177" s="155"/>
      <c r="AY177" s="148"/>
      <c r="AZ177" s="232"/>
      <c r="BA177" s="232"/>
      <c r="BB177" s="232"/>
      <c r="BC177" s="232"/>
      <c r="BD177" s="232"/>
      <c r="BE177" s="232"/>
      <c r="BF177" s="232">
        <f t="shared" si="346"/>
        <v>0</v>
      </c>
      <c r="BG177" s="232">
        <f t="shared" si="347"/>
        <v>0</v>
      </c>
      <c r="BH177" s="232">
        <f t="shared" si="348"/>
        <v>0</v>
      </c>
      <c r="BI177" s="232">
        <f t="shared" si="349"/>
        <v>0</v>
      </c>
      <c r="BJ177" s="232">
        <f t="shared" si="350"/>
        <v>0</v>
      </c>
      <c r="BK177" s="232">
        <f t="shared" si="351"/>
        <v>0</v>
      </c>
      <c r="BL177" s="233">
        <f t="shared" ref="BL177" si="387">SUM(BF177:BK177)</f>
        <v>0</v>
      </c>
      <c r="BM177" s="150"/>
    </row>
    <row r="178" spans="1:65" s="69" customFormat="1" ht="11.25" customHeight="1">
      <c r="A178" s="329" t="s">
        <v>315</v>
      </c>
      <c r="B178" s="330"/>
      <c r="C178" s="315"/>
      <c r="D178" s="107" t="s">
        <v>98</v>
      </c>
      <c r="E178" s="129" t="s">
        <v>316</v>
      </c>
      <c r="F178" s="123" t="s">
        <v>317</v>
      </c>
      <c r="G178" s="242">
        <v>0.92</v>
      </c>
      <c r="H178" s="360">
        <v>105</v>
      </c>
      <c r="I178" s="243"/>
      <c r="J178" s="121">
        <v>7133604</v>
      </c>
      <c r="K178" s="244"/>
      <c r="L178" s="368">
        <v>43997</v>
      </c>
      <c r="M178" s="369"/>
      <c r="N178" s="244"/>
      <c r="O178" s="368">
        <v>44018</v>
      </c>
      <c r="P178" s="369"/>
      <c r="Q178" s="210"/>
      <c r="R178" s="140"/>
      <c r="S178" s="245">
        <f t="shared" ref="S178" si="388">IF($D$18="YES", (R178), (0))</f>
        <v>0</v>
      </c>
      <c r="T178" s="210"/>
      <c r="U178" s="140"/>
      <c r="V178" s="245">
        <f t="shared" ref="V178" si="389">IF($D$18="YES", (U178), (0))</f>
        <v>0</v>
      </c>
      <c r="W178" s="210"/>
      <c r="X178" s="140"/>
      <c r="Y178" s="245">
        <f t="shared" ref="Y178" si="390">IF($D$18="YES", (X178), (0))</f>
        <v>0</v>
      </c>
      <c r="Z178" s="210"/>
      <c r="AA178" s="210"/>
      <c r="AB178" s="240"/>
      <c r="AC178" s="246"/>
      <c r="AD178" s="210"/>
      <c r="AE178" s="161">
        <f t="shared" ref="AE178" si="391">SUM(R178,S178,U178,V178,X178,Y178)</f>
        <v>0</v>
      </c>
      <c r="AF178" s="99"/>
      <c r="AG178" s="154"/>
      <c r="AH178" s="154">
        <f t="shared" ref="AH178" si="392">R178*H178</f>
        <v>0</v>
      </c>
      <c r="AI178" s="154"/>
      <c r="AJ178" s="154">
        <f t="shared" ref="AJ178" si="393">U178*H178</f>
        <v>0</v>
      </c>
      <c r="AK178" s="154"/>
      <c r="AL178" s="154">
        <f t="shared" ref="AL178" si="394">X178*H178</f>
        <v>0</v>
      </c>
      <c r="AM178" s="154"/>
      <c r="AN178" s="154">
        <f t="shared" ref="AN178" si="395">SUM(AH178,AJ178,AL178)</f>
        <v>0</v>
      </c>
      <c r="AO178" s="155"/>
      <c r="AP178" s="154"/>
      <c r="AQ178" s="226">
        <f t="shared" ref="AQ178" si="396">(R178*H178)*G178</f>
        <v>0</v>
      </c>
      <c r="AR178" s="154"/>
      <c r="AS178" s="226">
        <f t="shared" ref="AS178" si="397">(U178*H178)*G178</f>
        <v>0</v>
      </c>
      <c r="AT178" s="154"/>
      <c r="AU178" s="226">
        <f t="shared" ref="AU178" si="398">(X178*H178)*G178</f>
        <v>0</v>
      </c>
      <c r="AV178" s="154"/>
      <c r="AW178" s="226">
        <f t="shared" ref="AW178" si="399">SUM(AP178:AV178)</f>
        <v>0</v>
      </c>
      <c r="AX178" s="155"/>
      <c r="AY178" s="148"/>
      <c r="AZ178" s="232"/>
      <c r="BA178" s="232"/>
      <c r="BB178" s="232"/>
      <c r="BC178" s="232"/>
      <c r="BD178" s="232"/>
      <c r="BE178" s="232"/>
      <c r="BF178" s="232">
        <f t="shared" si="346"/>
        <v>0</v>
      </c>
      <c r="BG178" s="232">
        <f t="shared" si="347"/>
        <v>0</v>
      </c>
      <c r="BH178" s="232">
        <f t="shared" si="348"/>
        <v>0</v>
      </c>
      <c r="BI178" s="232">
        <f t="shared" si="349"/>
        <v>0</v>
      </c>
      <c r="BJ178" s="232">
        <f t="shared" si="350"/>
        <v>0</v>
      </c>
      <c r="BK178" s="232">
        <f t="shared" si="351"/>
        <v>0</v>
      </c>
      <c r="BL178" s="233">
        <f t="shared" ref="BL178" si="400">SUM(BF178:BK178)</f>
        <v>0</v>
      </c>
      <c r="BM178" s="150"/>
    </row>
    <row r="179" spans="1:65" s="69" customFormat="1" ht="11.25" customHeight="1">
      <c r="A179" s="329" t="s">
        <v>318</v>
      </c>
      <c r="B179" s="330"/>
      <c r="C179" s="324"/>
      <c r="D179" s="107">
        <v>10</v>
      </c>
      <c r="E179" s="129" t="s">
        <v>319</v>
      </c>
      <c r="F179" s="123" t="s">
        <v>150</v>
      </c>
      <c r="G179" s="242">
        <v>1.35</v>
      </c>
      <c r="H179" s="359">
        <v>25</v>
      </c>
      <c r="I179" s="243"/>
      <c r="J179" s="121">
        <v>1734207</v>
      </c>
      <c r="K179" s="244"/>
      <c r="L179" s="368">
        <v>44060</v>
      </c>
      <c r="M179" s="369"/>
      <c r="N179" s="244"/>
      <c r="O179" s="368">
        <v>44081</v>
      </c>
      <c r="P179" s="369"/>
      <c r="Q179" s="210"/>
      <c r="R179" s="140"/>
      <c r="S179" s="245">
        <f t="shared" si="366"/>
        <v>0</v>
      </c>
      <c r="T179" s="210"/>
      <c r="U179" s="140"/>
      <c r="V179" s="245">
        <f t="shared" si="367"/>
        <v>0</v>
      </c>
      <c r="W179" s="210"/>
      <c r="X179" s="140"/>
      <c r="Y179" s="245">
        <f t="shared" si="368"/>
        <v>0</v>
      </c>
      <c r="Z179" s="210"/>
      <c r="AA179" s="210"/>
      <c r="AB179" s="240"/>
      <c r="AC179" s="246"/>
      <c r="AD179" s="210"/>
      <c r="AE179" s="161">
        <f t="shared" si="369"/>
        <v>0</v>
      </c>
      <c r="AF179" s="99"/>
      <c r="AG179" s="154"/>
      <c r="AH179" s="154">
        <f t="shared" si="289"/>
        <v>0</v>
      </c>
      <c r="AI179" s="154"/>
      <c r="AJ179" s="154">
        <f t="shared" si="290"/>
        <v>0</v>
      </c>
      <c r="AK179" s="154"/>
      <c r="AL179" s="154">
        <f t="shared" si="291"/>
        <v>0</v>
      </c>
      <c r="AM179" s="154"/>
      <c r="AN179" s="154">
        <f t="shared" si="334"/>
        <v>0</v>
      </c>
      <c r="AO179" s="155"/>
      <c r="AP179" s="154"/>
      <c r="AQ179" s="226">
        <f t="shared" si="370"/>
        <v>0</v>
      </c>
      <c r="AR179" s="154"/>
      <c r="AS179" s="226">
        <f t="shared" si="371"/>
        <v>0</v>
      </c>
      <c r="AT179" s="154"/>
      <c r="AU179" s="226">
        <f t="shared" si="372"/>
        <v>0</v>
      </c>
      <c r="AV179" s="154"/>
      <c r="AW179" s="226">
        <f t="shared" si="373"/>
        <v>0</v>
      </c>
      <c r="AX179" s="155"/>
      <c r="AY179" s="148"/>
      <c r="AZ179" s="232"/>
      <c r="BA179" s="232"/>
      <c r="BB179" s="232"/>
      <c r="BC179" s="232"/>
      <c r="BD179" s="232"/>
      <c r="BE179" s="232"/>
      <c r="BF179" s="232">
        <f t="shared" si="346"/>
        <v>0</v>
      </c>
      <c r="BG179" s="232">
        <f t="shared" si="347"/>
        <v>0</v>
      </c>
      <c r="BH179" s="232">
        <f t="shared" si="348"/>
        <v>0</v>
      </c>
      <c r="BI179" s="232">
        <f t="shared" si="349"/>
        <v>0</v>
      </c>
      <c r="BJ179" s="232">
        <f t="shared" si="350"/>
        <v>0</v>
      </c>
      <c r="BK179" s="232">
        <f t="shared" si="351"/>
        <v>0</v>
      </c>
      <c r="BL179" s="233">
        <f t="shared" si="374"/>
        <v>0</v>
      </c>
      <c r="BM179" s="150"/>
    </row>
    <row r="180" spans="1:65" s="69" customFormat="1" ht="11.25" customHeight="1">
      <c r="A180" s="329" t="s">
        <v>320</v>
      </c>
      <c r="B180" s="330"/>
      <c r="C180" s="325"/>
      <c r="D180" s="107" t="s">
        <v>98</v>
      </c>
      <c r="E180" s="129" t="s">
        <v>321</v>
      </c>
      <c r="F180" s="126" t="s">
        <v>86</v>
      </c>
      <c r="G180" s="242">
        <v>2.25</v>
      </c>
      <c r="H180" s="360">
        <v>72</v>
      </c>
      <c r="I180" s="243"/>
      <c r="J180" s="119">
        <v>1733937</v>
      </c>
      <c r="K180" s="244"/>
      <c r="L180" s="368">
        <v>43990</v>
      </c>
      <c r="M180" s="369"/>
      <c r="N180" s="244"/>
      <c r="O180" s="368">
        <v>44018</v>
      </c>
      <c r="P180" s="369"/>
      <c r="Q180" s="210"/>
      <c r="R180" s="140"/>
      <c r="S180" s="245">
        <f t="shared" si="366"/>
        <v>0</v>
      </c>
      <c r="T180" s="210"/>
      <c r="U180" s="140"/>
      <c r="V180" s="245">
        <f t="shared" si="367"/>
        <v>0</v>
      </c>
      <c r="W180" s="210"/>
      <c r="X180" s="140"/>
      <c r="Y180" s="245">
        <f t="shared" si="368"/>
        <v>0</v>
      </c>
      <c r="Z180" s="210"/>
      <c r="AA180" s="210"/>
      <c r="AB180" s="240"/>
      <c r="AC180" s="246"/>
      <c r="AD180" s="210"/>
      <c r="AE180" s="161">
        <f t="shared" si="369"/>
        <v>0</v>
      </c>
      <c r="AF180" s="99"/>
      <c r="AG180" s="154"/>
      <c r="AH180" s="154">
        <f t="shared" si="289"/>
        <v>0</v>
      </c>
      <c r="AI180" s="154"/>
      <c r="AJ180" s="154">
        <f t="shared" si="290"/>
        <v>0</v>
      </c>
      <c r="AK180" s="154"/>
      <c r="AL180" s="154">
        <f t="shared" si="291"/>
        <v>0</v>
      </c>
      <c r="AM180" s="154"/>
      <c r="AN180" s="154">
        <f t="shared" si="334"/>
        <v>0</v>
      </c>
      <c r="AO180" s="155"/>
      <c r="AP180" s="154"/>
      <c r="AQ180" s="226">
        <f t="shared" si="370"/>
        <v>0</v>
      </c>
      <c r="AR180" s="154"/>
      <c r="AS180" s="226">
        <f t="shared" si="371"/>
        <v>0</v>
      </c>
      <c r="AT180" s="154"/>
      <c r="AU180" s="226">
        <f t="shared" si="372"/>
        <v>0</v>
      </c>
      <c r="AV180" s="154"/>
      <c r="AW180" s="226">
        <f t="shared" si="373"/>
        <v>0</v>
      </c>
      <c r="AX180" s="155"/>
      <c r="AY180" s="148"/>
      <c r="AZ180" s="232"/>
      <c r="BA180" s="232"/>
      <c r="BB180" s="232"/>
      <c r="BC180" s="232"/>
      <c r="BD180" s="232"/>
      <c r="BE180" s="232"/>
      <c r="BF180" s="232">
        <f t="shared" si="346"/>
        <v>0</v>
      </c>
      <c r="BG180" s="232">
        <f t="shared" si="347"/>
        <v>0</v>
      </c>
      <c r="BH180" s="232">
        <f t="shared" si="348"/>
        <v>0</v>
      </c>
      <c r="BI180" s="232">
        <f t="shared" si="349"/>
        <v>0</v>
      </c>
      <c r="BJ180" s="232">
        <f t="shared" si="350"/>
        <v>0</v>
      </c>
      <c r="BK180" s="232">
        <f t="shared" si="351"/>
        <v>0</v>
      </c>
      <c r="BL180" s="233">
        <f t="shared" si="374"/>
        <v>0</v>
      </c>
      <c r="BM180" s="150"/>
    </row>
    <row r="181" spans="1:65" s="69" customFormat="1" ht="11.25" customHeight="1">
      <c r="A181" s="329" t="s">
        <v>322</v>
      </c>
      <c r="B181" s="330"/>
      <c r="C181" s="315"/>
      <c r="D181" s="107" t="s">
        <v>98</v>
      </c>
      <c r="E181" s="129" t="s">
        <v>323</v>
      </c>
      <c r="F181" s="126" t="s">
        <v>86</v>
      </c>
      <c r="G181" s="242">
        <v>1.18</v>
      </c>
      <c r="H181" s="360">
        <v>72</v>
      </c>
      <c r="I181" s="243"/>
      <c r="J181" s="121">
        <v>7533957</v>
      </c>
      <c r="K181" s="244"/>
      <c r="L181" s="368">
        <v>43997</v>
      </c>
      <c r="M181" s="369"/>
      <c r="N181" s="244"/>
      <c r="O181" s="368">
        <v>44018</v>
      </c>
      <c r="P181" s="369"/>
      <c r="Q181" s="210"/>
      <c r="R181" s="140"/>
      <c r="S181" s="245">
        <f t="shared" ref="S181" si="401">IF($D$18="YES", (R181), (0))</f>
        <v>0</v>
      </c>
      <c r="T181" s="210"/>
      <c r="U181" s="140"/>
      <c r="V181" s="245">
        <f t="shared" ref="V181" si="402">IF($D$18="YES", (U181), (0))</f>
        <v>0</v>
      </c>
      <c r="W181" s="210"/>
      <c r="X181" s="140"/>
      <c r="Y181" s="245">
        <f t="shared" ref="Y181" si="403">IF($D$18="YES", (X181), (0))</f>
        <v>0</v>
      </c>
      <c r="Z181" s="210"/>
      <c r="AA181" s="210"/>
      <c r="AB181" s="240"/>
      <c r="AC181" s="246"/>
      <c r="AD181" s="210"/>
      <c r="AE181" s="161">
        <f t="shared" ref="AE181" si="404">SUM(R181,S181,U181,V181,X181,Y181)</f>
        <v>0</v>
      </c>
      <c r="AF181" s="99"/>
      <c r="AG181" s="154"/>
      <c r="AH181" s="154">
        <f t="shared" ref="AH181" si="405">R181*H181</f>
        <v>0</v>
      </c>
      <c r="AI181" s="154"/>
      <c r="AJ181" s="154">
        <f t="shared" ref="AJ181" si="406">U181*H181</f>
        <v>0</v>
      </c>
      <c r="AK181" s="154"/>
      <c r="AL181" s="154">
        <f t="shared" ref="AL181" si="407">X181*H181</f>
        <v>0</v>
      </c>
      <c r="AM181" s="154"/>
      <c r="AN181" s="154">
        <f t="shared" ref="AN181" si="408">SUM(AH181,AJ181,AL181)</f>
        <v>0</v>
      </c>
      <c r="AO181" s="155"/>
      <c r="AP181" s="154"/>
      <c r="AQ181" s="226">
        <f t="shared" ref="AQ181" si="409">(R181*H181)*G181</f>
        <v>0</v>
      </c>
      <c r="AR181" s="154"/>
      <c r="AS181" s="226">
        <f t="shared" ref="AS181" si="410">(U181*H181)*G181</f>
        <v>0</v>
      </c>
      <c r="AT181" s="154"/>
      <c r="AU181" s="226">
        <f t="shared" ref="AU181" si="411">(X181*H181)*G181</f>
        <v>0</v>
      </c>
      <c r="AV181" s="154"/>
      <c r="AW181" s="226">
        <f t="shared" ref="AW181" si="412">SUM(AP181:AV181)</f>
        <v>0</v>
      </c>
      <c r="AX181" s="155"/>
      <c r="AY181" s="148"/>
      <c r="AZ181" s="232"/>
      <c r="BA181" s="232"/>
      <c r="BB181" s="232"/>
      <c r="BC181" s="232"/>
      <c r="BD181" s="232"/>
      <c r="BE181" s="232"/>
      <c r="BF181" s="232">
        <f t="shared" si="346"/>
        <v>0</v>
      </c>
      <c r="BG181" s="232">
        <f t="shared" si="347"/>
        <v>0</v>
      </c>
      <c r="BH181" s="232">
        <f t="shared" si="348"/>
        <v>0</v>
      </c>
      <c r="BI181" s="232">
        <f t="shared" si="349"/>
        <v>0</v>
      </c>
      <c r="BJ181" s="232">
        <f t="shared" si="350"/>
        <v>0</v>
      </c>
      <c r="BK181" s="232">
        <f t="shared" si="351"/>
        <v>0</v>
      </c>
      <c r="BL181" s="233">
        <f t="shared" ref="BL181" si="413">SUM(BF181:BK181)</f>
        <v>0</v>
      </c>
      <c r="BM181" s="150"/>
    </row>
    <row r="182" spans="1:65" s="69" customFormat="1" ht="11.25" customHeight="1">
      <c r="A182" s="329" t="s">
        <v>324</v>
      </c>
      <c r="B182" s="330"/>
      <c r="C182" s="324"/>
      <c r="D182" s="107">
        <v>7</v>
      </c>
      <c r="E182" s="129" t="s">
        <v>325</v>
      </c>
      <c r="F182" s="123" t="s">
        <v>150</v>
      </c>
      <c r="G182" s="242">
        <v>2.08</v>
      </c>
      <c r="H182" s="360">
        <v>25</v>
      </c>
      <c r="I182" s="243"/>
      <c r="J182" s="121">
        <v>1733967</v>
      </c>
      <c r="K182" s="244"/>
      <c r="L182" s="368">
        <v>44060</v>
      </c>
      <c r="M182" s="369"/>
      <c r="N182" s="244"/>
      <c r="O182" s="368">
        <v>44081</v>
      </c>
      <c r="P182" s="369"/>
      <c r="Q182" s="210"/>
      <c r="R182" s="140"/>
      <c r="S182" s="245">
        <f t="shared" si="366"/>
        <v>0</v>
      </c>
      <c r="T182" s="210"/>
      <c r="U182" s="140"/>
      <c r="V182" s="245">
        <f t="shared" si="367"/>
        <v>0</v>
      </c>
      <c r="W182" s="210"/>
      <c r="X182" s="140"/>
      <c r="Y182" s="245">
        <f t="shared" si="368"/>
        <v>0</v>
      </c>
      <c r="Z182" s="210"/>
      <c r="AA182" s="210"/>
      <c r="AB182" s="240"/>
      <c r="AC182" s="246"/>
      <c r="AD182" s="210"/>
      <c r="AE182" s="161">
        <f t="shared" si="369"/>
        <v>0</v>
      </c>
      <c r="AF182" s="99"/>
      <c r="AG182" s="154"/>
      <c r="AH182" s="154">
        <f t="shared" si="289"/>
        <v>0</v>
      </c>
      <c r="AI182" s="154"/>
      <c r="AJ182" s="154">
        <f t="shared" si="290"/>
        <v>0</v>
      </c>
      <c r="AK182" s="154"/>
      <c r="AL182" s="154">
        <f t="shared" si="291"/>
        <v>0</v>
      </c>
      <c r="AM182" s="154"/>
      <c r="AN182" s="154">
        <f t="shared" si="334"/>
        <v>0</v>
      </c>
      <c r="AO182" s="155"/>
      <c r="AP182" s="154"/>
      <c r="AQ182" s="226">
        <f t="shared" si="370"/>
        <v>0</v>
      </c>
      <c r="AR182" s="154"/>
      <c r="AS182" s="226">
        <f t="shared" si="371"/>
        <v>0</v>
      </c>
      <c r="AT182" s="154"/>
      <c r="AU182" s="226">
        <f t="shared" si="372"/>
        <v>0</v>
      </c>
      <c r="AV182" s="154"/>
      <c r="AW182" s="226">
        <f t="shared" si="373"/>
        <v>0</v>
      </c>
      <c r="AX182" s="155"/>
      <c r="AY182" s="148"/>
      <c r="AZ182" s="232"/>
      <c r="BA182" s="232"/>
      <c r="BB182" s="232"/>
      <c r="BC182" s="232"/>
      <c r="BD182" s="232"/>
      <c r="BE182" s="232"/>
      <c r="BF182" s="232">
        <f t="shared" si="346"/>
        <v>0</v>
      </c>
      <c r="BG182" s="232">
        <f t="shared" si="347"/>
        <v>0</v>
      </c>
      <c r="BH182" s="232">
        <f t="shared" si="348"/>
        <v>0</v>
      </c>
      <c r="BI182" s="232">
        <f t="shared" si="349"/>
        <v>0</v>
      </c>
      <c r="BJ182" s="232">
        <f t="shared" si="350"/>
        <v>0</v>
      </c>
      <c r="BK182" s="232">
        <f t="shared" si="351"/>
        <v>0</v>
      </c>
      <c r="BL182" s="233">
        <f t="shared" si="374"/>
        <v>0</v>
      </c>
      <c r="BM182" s="150"/>
    </row>
    <row r="183" spans="1:65" s="69" customFormat="1" ht="11.25" customHeight="1">
      <c r="A183" s="329" t="s">
        <v>324</v>
      </c>
      <c r="B183" s="330"/>
      <c r="C183" s="324"/>
      <c r="D183" s="107" t="s">
        <v>98</v>
      </c>
      <c r="E183" s="129" t="s">
        <v>325</v>
      </c>
      <c r="F183" s="123" t="s">
        <v>86</v>
      </c>
      <c r="G183" s="242">
        <v>1.18</v>
      </c>
      <c r="H183" s="360">
        <v>72</v>
      </c>
      <c r="I183" s="243"/>
      <c r="J183" s="121">
        <v>7533967</v>
      </c>
      <c r="K183" s="244"/>
      <c r="L183" s="368">
        <v>43997</v>
      </c>
      <c r="M183" s="369"/>
      <c r="N183" s="244"/>
      <c r="O183" s="368">
        <v>44018</v>
      </c>
      <c r="P183" s="369"/>
      <c r="Q183" s="210"/>
      <c r="R183" s="140"/>
      <c r="S183" s="245">
        <f t="shared" ref="S183" si="414">IF($D$18="YES", (R183), (0))</f>
        <v>0</v>
      </c>
      <c r="T183" s="210"/>
      <c r="U183" s="140"/>
      <c r="V183" s="245">
        <f t="shared" ref="V183" si="415">IF($D$18="YES", (U183), (0))</f>
        <v>0</v>
      </c>
      <c r="W183" s="210"/>
      <c r="X183" s="140"/>
      <c r="Y183" s="245">
        <f t="shared" ref="Y183" si="416">IF($D$18="YES", (X183), (0))</f>
        <v>0</v>
      </c>
      <c r="Z183" s="210"/>
      <c r="AA183" s="210"/>
      <c r="AB183" s="240"/>
      <c r="AC183" s="246"/>
      <c r="AD183" s="210"/>
      <c r="AE183" s="161">
        <f t="shared" ref="AE183" si="417">SUM(R183,S183,U183,V183,X183,Y183)</f>
        <v>0</v>
      </c>
      <c r="AF183" s="99"/>
      <c r="AG183" s="154"/>
      <c r="AH183" s="154">
        <f t="shared" ref="AH183" si="418">R183*H183</f>
        <v>0</v>
      </c>
      <c r="AI183" s="154"/>
      <c r="AJ183" s="154">
        <f t="shared" ref="AJ183" si="419">U183*H183</f>
        <v>0</v>
      </c>
      <c r="AK183" s="154"/>
      <c r="AL183" s="154">
        <f t="shared" ref="AL183" si="420">X183*H183</f>
        <v>0</v>
      </c>
      <c r="AM183" s="154"/>
      <c r="AN183" s="154">
        <f t="shared" ref="AN183" si="421">SUM(AH183,AJ183,AL183)</f>
        <v>0</v>
      </c>
      <c r="AO183" s="155"/>
      <c r="AP183" s="154"/>
      <c r="AQ183" s="226">
        <f t="shared" ref="AQ183" si="422">(R183*H183)*G183</f>
        <v>0</v>
      </c>
      <c r="AR183" s="154"/>
      <c r="AS183" s="226">
        <f t="shared" ref="AS183" si="423">(U183*H183)*G183</f>
        <v>0</v>
      </c>
      <c r="AT183" s="154"/>
      <c r="AU183" s="226">
        <f t="shared" ref="AU183" si="424">(X183*H183)*G183</f>
        <v>0</v>
      </c>
      <c r="AV183" s="154"/>
      <c r="AW183" s="226">
        <f t="shared" ref="AW183" si="425">SUM(AP183:AV183)</f>
        <v>0</v>
      </c>
      <c r="AX183" s="155"/>
      <c r="AY183" s="148"/>
      <c r="AZ183" s="232"/>
      <c r="BA183" s="232"/>
      <c r="BB183" s="232"/>
      <c r="BC183" s="232"/>
      <c r="BD183" s="232"/>
      <c r="BE183" s="232"/>
      <c r="BF183" s="232">
        <f t="shared" si="346"/>
        <v>0</v>
      </c>
      <c r="BG183" s="232">
        <f t="shared" si="347"/>
        <v>0</v>
      </c>
      <c r="BH183" s="232">
        <f t="shared" si="348"/>
        <v>0</v>
      </c>
      <c r="BI183" s="232">
        <f t="shared" si="349"/>
        <v>0</v>
      </c>
      <c r="BJ183" s="232">
        <f t="shared" si="350"/>
        <v>0</v>
      </c>
      <c r="BK183" s="232">
        <f t="shared" si="351"/>
        <v>0</v>
      </c>
      <c r="BL183" s="233">
        <f t="shared" ref="BL183" si="426">SUM(BF183:BK183)</f>
        <v>0</v>
      </c>
      <c r="BM183" s="150"/>
    </row>
    <row r="184" spans="1:65" s="69" customFormat="1" ht="11.25" customHeight="1">
      <c r="A184" s="329" t="s">
        <v>326</v>
      </c>
      <c r="B184" s="330"/>
      <c r="C184" s="324"/>
      <c r="D184" s="107">
        <v>17</v>
      </c>
      <c r="E184" s="129" t="s">
        <v>327</v>
      </c>
      <c r="F184" s="123" t="s">
        <v>150</v>
      </c>
      <c r="G184" s="242">
        <v>1.48</v>
      </c>
      <c r="H184" s="359">
        <v>25</v>
      </c>
      <c r="I184" s="243"/>
      <c r="J184" s="121">
        <v>1734007</v>
      </c>
      <c r="K184" s="244"/>
      <c r="L184" s="368">
        <v>44060</v>
      </c>
      <c r="M184" s="369"/>
      <c r="N184" s="244"/>
      <c r="O184" s="368">
        <v>44081</v>
      </c>
      <c r="P184" s="369"/>
      <c r="Q184" s="210"/>
      <c r="R184" s="140"/>
      <c r="S184" s="245">
        <f t="shared" si="366"/>
        <v>0</v>
      </c>
      <c r="T184" s="210"/>
      <c r="U184" s="140"/>
      <c r="V184" s="245">
        <f t="shared" si="367"/>
        <v>0</v>
      </c>
      <c r="W184" s="210"/>
      <c r="X184" s="140"/>
      <c r="Y184" s="245">
        <f t="shared" si="368"/>
        <v>0</v>
      </c>
      <c r="Z184" s="210"/>
      <c r="AA184" s="210"/>
      <c r="AB184" s="240"/>
      <c r="AC184" s="246"/>
      <c r="AD184" s="210"/>
      <c r="AE184" s="161">
        <f t="shared" si="369"/>
        <v>0</v>
      </c>
      <c r="AF184" s="99"/>
      <c r="AG184" s="154"/>
      <c r="AH184" s="154">
        <f t="shared" si="289"/>
        <v>0</v>
      </c>
      <c r="AI184" s="154"/>
      <c r="AJ184" s="154">
        <f t="shared" si="290"/>
        <v>0</v>
      </c>
      <c r="AK184" s="154"/>
      <c r="AL184" s="154">
        <f t="shared" si="291"/>
        <v>0</v>
      </c>
      <c r="AM184" s="154"/>
      <c r="AN184" s="154">
        <f t="shared" si="334"/>
        <v>0</v>
      </c>
      <c r="AO184" s="155"/>
      <c r="AP184" s="154"/>
      <c r="AQ184" s="226">
        <f t="shared" si="370"/>
        <v>0</v>
      </c>
      <c r="AR184" s="154"/>
      <c r="AS184" s="226">
        <f t="shared" si="371"/>
        <v>0</v>
      </c>
      <c r="AT184" s="154"/>
      <c r="AU184" s="226">
        <f t="shared" si="372"/>
        <v>0</v>
      </c>
      <c r="AV184" s="154"/>
      <c r="AW184" s="226">
        <f t="shared" si="373"/>
        <v>0</v>
      </c>
      <c r="AX184" s="155"/>
      <c r="AY184" s="148"/>
      <c r="AZ184" s="232"/>
      <c r="BA184" s="232"/>
      <c r="BB184" s="232"/>
      <c r="BC184" s="232"/>
      <c r="BD184" s="232"/>
      <c r="BE184" s="232"/>
      <c r="BF184" s="232">
        <f t="shared" si="346"/>
        <v>0</v>
      </c>
      <c r="BG184" s="232">
        <f t="shared" si="347"/>
        <v>0</v>
      </c>
      <c r="BH184" s="232">
        <f t="shared" si="348"/>
        <v>0</v>
      </c>
      <c r="BI184" s="232">
        <f t="shared" si="349"/>
        <v>0</v>
      </c>
      <c r="BJ184" s="232">
        <f t="shared" si="350"/>
        <v>0</v>
      </c>
      <c r="BK184" s="232">
        <f t="shared" si="351"/>
        <v>0</v>
      </c>
      <c r="BL184" s="233">
        <f t="shared" si="374"/>
        <v>0</v>
      </c>
      <c r="BM184" s="150"/>
    </row>
    <row r="185" spans="1:65" s="69" customFormat="1" ht="11.25" customHeight="1">
      <c r="A185" s="329" t="s">
        <v>328</v>
      </c>
      <c r="B185" s="330"/>
      <c r="C185" s="326" t="s">
        <v>63</v>
      </c>
      <c r="D185" s="107" t="s">
        <v>98</v>
      </c>
      <c r="E185" s="129" t="s">
        <v>329</v>
      </c>
      <c r="F185" s="123" t="s">
        <v>86</v>
      </c>
      <c r="G185" s="242">
        <v>1.18</v>
      </c>
      <c r="H185" s="360">
        <v>72</v>
      </c>
      <c r="I185" s="243"/>
      <c r="J185" s="121">
        <v>7534107</v>
      </c>
      <c r="K185" s="244"/>
      <c r="L185" s="368">
        <v>43997</v>
      </c>
      <c r="M185" s="369"/>
      <c r="N185" s="244"/>
      <c r="O185" s="368">
        <v>44018</v>
      </c>
      <c r="P185" s="369"/>
      <c r="Q185" s="210"/>
      <c r="R185" s="140"/>
      <c r="S185" s="245">
        <f t="shared" ref="S185" si="427">IF($D$18="YES", (R185), (0))</f>
        <v>0</v>
      </c>
      <c r="T185" s="210"/>
      <c r="U185" s="140"/>
      <c r="V185" s="245">
        <f t="shared" ref="V185" si="428">IF($D$18="YES", (U185), (0))</f>
        <v>0</v>
      </c>
      <c r="W185" s="210"/>
      <c r="X185" s="140"/>
      <c r="Y185" s="245">
        <f t="shared" ref="Y185" si="429">IF($D$18="YES", (X185), (0))</f>
        <v>0</v>
      </c>
      <c r="Z185" s="210"/>
      <c r="AA185" s="210"/>
      <c r="AB185" s="240"/>
      <c r="AC185" s="246"/>
      <c r="AD185" s="210"/>
      <c r="AE185" s="161">
        <f t="shared" ref="AE185" si="430">SUM(R185,S185,U185,V185,X185,Y185)</f>
        <v>0</v>
      </c>
      <c r="AF185" s="99"/>
      <c r="AG185" s="154"/>
      <c r="AH185" s="154">
        <f t="shared" ref="AH185" si="431">R185*H185</f>
        <v>0</v>
      </c>
      <c r="AI185" s="154"/>
      <c r="AJ185" s="154">
        <f t="shared" ref="AJ185" si="432">U185*H185</f>
        <v>0</v>
      </c>
      <c r="AK185" s="154"/>
      <c r="AL185" s="154">
        <f t="shared" ref="AL185" si="433">X185*H185</f>
        <v>0</v>
      </c>
      <c r="AM185" s="154"/>
      <c r="AN185" s="154">
        <f t="shared" ref="AN185" si="434">SUM(AH185,AJ185,AL185)</f>
        <v>0</v>
      </c>
      <c r="AO185" s="155"/>
      <c r="AP185" s="154"/>
      <c r="AQ185" s="226">
        <f t="shared" ref="AQ185" si="435">(R185*H185)*G185</f>
        <v>0</v>
      </c>
      <c r="AR185" s="154"/>
      <c r="AS185" s="226">
        <f t="shared" ref="AS185" si="436">(U185*H185)*G185</f>
        <v>0</v>
      </c>
      <c r="AT185" s="154"/>
      <c r="AU185" s="226">
        <f t="shared" ref="AU185" si="437">(X185*H185)*G185</f>
        <v>0</v>
      </c>
      <c r="AV185" s="154"/>
      <c r="AW185" s="226">
        <f t="shared" ref="AW185" si="438">SUM(AP185:AV185)</f>
        <v>0</v>
      </c>
      <c r="AX185" s="155"/>
      <c r="AY185" s="148"/>
      <c r="AZ185" s="232"/>
      <c r="BA185" s="232"/>
      <c r="BB185" s="232"/>
      <c r="BC185" s="232"/>
      <c r="BD185" s="232"/>
      <c r="BE185" s="232"/>
      <c r="BF185" s="232">
        <f t="shared" si="346"/>
        <v>0</v>
      </c>
      <c r="BG185" s="232">
        <f t="shared" si="347"/>
        <v>0</v>
      </c>
      <c r="BH185" s="232">
        <f t="shared" si="348"/>
        <v>0</v>
      </c>
      <c r="BI185" s="232">
        <f t="shared" si="349"/>
        <v>0</v>
      </c>
      <c r="BJ185" s="232">
        <f t="shared" si="350"/>
        <v>0</v>
      </c>
      <c r="BK185" s="232">
        <f t="shared" si="351"/>
        <v>0</v>
      </c>
      <c r="BL185" s="233">
        <f t="shared" ref="BL185" si="439">SUM(BF185:BK185)</f>
        <v>0</v>
      </c>
      <c r="BM185" s="150"/>
    </row>
    <row r="186" spans="1:65" s="69" customFormat="1" ht="11.25" customHeight="1">
      <c r="A186" s="329" t="s">
        <v>328</v>
      </c>
      <c r="B186" s="330"/>
      <c r="C186" s="326" t="s">
        <v>63</v>
      </c>
      <c r="D186" s="107" t="s">
        <v>98</v>
      </c>
      <c r="E186" s="129" t="s">
        <v>329</v>
      </c>
      <c r="F186" s="123" t="s">
        <v>317</v>
      </c>
      <c r="G186" s="242">
        <v>0.92</v>
      </c>
      <c r="H186" s="360">
        <v>105</v>
      </c>
      <c r="I186" s="243"/>
      <c r="J186" s="121">
        <v>7134104</v>
      </c>
      <c r="K186" s="244"/>
      <c r="L186" s="368">
        <v>43997</v>
      </c>
      <c r="M186" s="369"/>
      <c r="N186" s="244"/>
      <c r="O186" s="368">
        <v>44018</v>
      </c>
      <c r="P186" s="369"/>
      <c r="Q186" s="210"/>
      <c r="R186" s="140"/>
      <c r="S186" s="245">
        <f t="shared" ref="S186" si="440">IF($D$18="YES", (R186), (0))</f>
        <v>0</v>
      </c>
      <c r="T186" s="210"/>
      <c r="U186" s="140"/>
      <c r="V186" s="245">
        <f t="shared" ref="V186" si="441">IF($D$18="YES", (U186), (0))</f>
        <v>0</v>
      </c>
      <c r="W186" s="210"/>
      <c r="X186" s="140"/>
      <c r="Y186" s="245">
        <f t="shared" ref="Y186" si="442">IF($D$18="YES", (X186), (0))</f>
        <v>0</v>
      </c>
      <c r="Z186" s="210"/>
      <c r="AA186" s="210"/>
      <c r="AB186" s="240"/>
      <c r="AC186" s="246"/>
      <c r="AD186" s="210"/>
      <c r="AE186" s="161">
        <f t="shared" ref="AE186" si="443">SUM(R186,S186,U186,V186,X186,Y186)</f>
        <v>0</v>
      </c>
      <c r="AF186" s="99"/>
      <c r="AG186" s="154"/>
      <c r="AH186" s="154">
        <f t="shared" ref="AH186" si="444">R186*H186</f>
        <v>0</v>
      </c>
      <c r="AI186" s="154"/>
      <c r="AJ186" s="154">
        <f t="shared" ref="AJ186" si="445">U186*H186</f>
        <v>0</v>
      </c>
      <c r="AK186" s="154"/>
      <c r="AL186" s="154">
        <f t="shared" ref="AL186" si="446">X186*H186</f>
        <v>0</v>
      </c>
      <c r="AM186" s="154"/>
      <c r="AN186" s="154">
        <f t="shared" ref="AN186" si="447">SUM(AH186,AJ186,AL186)</f>
        <v>0</v>
      </c>
      <c r="AO186" s="155"/>
      <c r="AP186" s="154"/>
      <c r="AQ186" s="226">
        <f t="shared" ref="AQ186" si="448">(R186*H186)*G186</f>
        <v>0</v>
      </c>
      <c r="AR186" s="154"/>
      <c r="AS186" s="226">
        <f t="shared" ref="AS186" si="449">(U186*H186)*G186</f>
        <v>0</v>
      </c>
      <c r="AT186" s="154"/>
      <c r="AU186" s="226">
        <f t="shared" ref="AU186" si="450">(X186*H186)*G186</f>
        <v>0</v>
      </c>
      <c r="AV186" s="154"/>
      <c r="AW186" s="226">
        <f t="shared" ref="AW186" si="451">SUM(AP186:AV186)</f>
        <v>0</v>
      </c>
      <c r="AX186" s="155"/>
      <c r="AY186" s="148"/>
      <c r="AZ186" s="232"/>
      <c r="BA186" s="232"/>
      <c r="BB186" s="232"/>
      <c r="BC186" s="232"/>
      <c r="BD186" s="232"/>
      <c r="BE186" s="232"/>
      <c r="BF186" s="232">
        <f t="shared" si="346"/>
        <v>0</v>
      </c>
      <c r="BG186" s="232">
        <f t="shared" si="347"/>
        <v>0</v>
      </c>
      <c r="BH186" s="232">
        <f t="shared" si="348"/>
        <v>0</v>
      </c>
      <c r="BI186" s="232">
        <f t="shared" si="349"/>
        <v>0</v>
      </c>
      <c r="BJ186" s="232">
        <f t="shared" si="350"/>
        <v>0</v>
      </c>
      <c r="BK186" s="232">
        <f t="shared" si="351"/>
        <v>0</v>
      </c>
      <c r="BL186" s="233">
        <f t="shared" ref="BL186" si="452">SUM(BF186:BK186)</f>
        <v>0</v>
      </c>
      <c r="BM186" s="150"/>
    </row>
    <row r="187" spans="1:65" s="69" customFormat="1" ht="11.25" customHeight="1">
      <c r="A187" s="329" t="s">
        <v>330</v>
      </c>
      <c r="B187" s="330"/>
      <c r="C187" s="315"/>
      <c r="D187" s="107" t="s">
        <v>98</v>
      </c>
      <c r="E187" s="129" t="s">
        <v>331</v>
      </c>
      <c r="F187" s="123" t="s">
        <v>86</v>
      </c>
      <c r="G187" s="242">
        <v>1.18</v>
      </c>
      <c r="H187" s="360">
        <v>72</v>
      </c>
      <c r="I187" s="243"/>
      <c r="J187" s="121">
        <v>7534137</v>
      </c>
      <c r="K187" s="244"/>
      <c r="L187" s="368">
        <v>43997</v>
      </c>
      <c r="M187" s="369"/>
      <c r="N187" s="244"/>
      <c r="O187" s="368">
        <v>44018</v>
      </c>
      <c r="P187" s="369"/>
      <c r="Q187" s="210"/>
      <c r="R187" s="140"/>
      <c r="S187" s="245">
        <f t="shared" ref="S187" si="453">IF($D$18="YES", (R187), (0))</f>
        <v>0</v>
      </c>
      <c r="T187" s="210"/>
      <c r="U187" s="140"/>
      <c r="V187" s="245">
        <f t="shared" ref="V187" si="454">IF($D$18="YES", (U187), (0))</f>
        <v>0</v>
      </c>
      <c r="W187" s="210"/>
      <c r="X187" s="140"/>
      <c r="Y187" s="245">
        <f t="shared" ref="Y187" si="455">IF($D$18="YES", (X187), (0))</f>
        <v>0</v>
      </c>
      <c r="Z187" s="210"/>
      <c r="AA187" s="210"/>
      <c r="AB187" s="240"/>
      <c r="AC187" s="246"/>
      <c r="AD187" s="210"/>
      <c r="AE187" s="161">
        <f t="shared" ref="AE187" si="456">SUM(R187,S187,U187,V187,X187,Y187)</f>
        <v>0</v>
      </c>
      <c r="AF187" s="99"/>
      <c r="AG187" s="154"/>
      <c r="AH187" s="154">
        <f t="shared" ref="AH187" si="457">R187*H187</f>
        <v>0</v>
      </c>
      <c r="AI187" s="154"/>
      <c r="AJ187" s="154">
        <f t="shared" ref="AJ187" si="458">U187*H187</f>
        <v>0</v>
      </c>
      <c r="AK187" s="154"/>
      <c r="AL187" s="154">
        <f t="shared" ref="AL187" si="459">X187*H187</f>
        <v>0</v>
      </c>
      <c r="AM187" s="154"/>
      <c r="AN187" s="154">
        <f t="shared" ref="AN187" si="460">SUM(AH187,AJ187,AL187)</f>
        <v>0</v>
      </c>
      <c r="AO187" s="155"/>
      <c r="AP187" s="154"/>
      <c r="AQ187" s="226">
        <f t="shared" ref="AQ187" si="461">(R187*H187)*G187</f>
        <v>0</v>
      </c>
      <c r="AR187" s="154"/>
      <c r="AS187" s="226">
        <f t="shared" ref="AS187" si="462">(U187*H187)*G187</f>
        <v>0</v>
      </c>
      <c r="AT187" s="154"/>
      <c r="AU187" s="226">
        <f t="shared" ref="AU187" si="463">(X187*H187)*G187</f>
        <v>0</v>
      </c>
      <c r="AV187" s="154"/>
      <c r="AW187" s="226">
        <f t="shared" ref="AW187" si="464">SUM(AP187:AV187)</f>
        <v>0</v>
      </c>
      <c r="AX187" s="155"/>
      <c r="AY187" s="148"/>
      <c r="AZ187" s="232"/>
      <c r="BA187" s="232"/>
      <c r="BB187" s="232"/>
      <c r="BC187" s="232"/>
      <c r="BD187" s="232"/>
      <c r="BE187" s="232"/>
      <c r="BF187" s="232">
        <f t="shared" si="346"/>
        <v>0</v>
      </c>
      <c r="BG187" s="232">
        <f t="shared" si="347"/>
        <v>0</v>
      </c>
      <c r="BH187" s="232">
        <f t="shared" si="348"/>
        <v>0</v>
      </c>
      <c r="BI187" s="232">
        <f t="shared" si="349"/>
        <v>0</v>
      </c>
      <c r="BJ187" s="232">
        <f t="shared" si="350"/>
        <v>0</v>
      </c>
      <c r="BK187" s="232">
        <f t="shared" si="351"/>
        <v>0</v>
      </c>
      <c r="BL187" s="233">
        <f t="shared" ref="BL187" si="465">SUM(BF187:BK187)</f>
        <v>0</v>
      </c>
      <c r="BM187" s="150"/>
    </row>
    <row r="188" spans="1:65" s="69" customFormat="1" ht="11.25" customHeight="1">
      <c r="A188" s="329" t="s">
        <v>332</v>
      </c>
      <c r="B188" s="330"/>
      <c r="C188" s="324"/>
      <c r="D188" s="107" t="s">
        <v>98</v>
      </c>
      <c r="E188" s="129" t="s">
        <v>319</v>
      </c>
      <c r="F188" s="123" t="s">
        <v>150</v>
      </c>
      <c r="G188" s="242">
        <v>1.1200000000000001</v>
      </c>
      <c r="H188" s="360">
        <v>25</v>
      </c>
      <c r="I188" s="243"/>
      <c r="J188" s="121">
        <v>1734407</v>
      </c>
      <c r="K188" s="244"/>
      <c r="L188" s="368">
        <v>44060</v>
      </c>
      <c r="M188" s="369"/>
      <c r="N188" s="244"/>
      <c r="O188" s="368">
        <v>44081</v>
      </c>
      <c r="P188" s="369"/>
      <c r="Q188" s="210"/>
      <c r="R188" s="140"/>
      <c r="S188" s="245">
        <f t="shared" si="366"/>
        <v>0</v>
      </c>
      <c r="T188" s="210"/>
      <c r="U188" s="140"/>
      <c r="V188" s="245">
        <f t="shared" si="367"/>
        <v>0</v>
      </c>
      <c r="W188" s="210"/>
      <c r="X188" s="140"/>
      <c r="Y188" s="245">
        <f t="shared" si="368"/>
        <v>0</v>
      </c>
      <c r="Z188" s="210"/>
      <c r="AA188" s="210"/>
      <c r="AB188" s="240"/>
      <c r="AC188" s="246"/>
      <c r="AD188" s="210"/>
      <c r="AE188" s="161">
        <f t="shared" si="369"/>
        <v>0</v>
      </c>
      <c r="AF188" s="99"/>
      <c r="AG188" s="154"/>
      <c r="AH188" s="154">
        <f t="shared" si="289"/>
        <v>0</v>
      </c>
      <c r="AI188" s="154"/>
      <c r="AJ188" s="154">
        <f t="shared" si="290"/>
        <v>0</v>
      </c>
      <c r="AK188" s="154"/>
      <c r="AL188" s="154">
        <f t="shared" si="291"/>
        <v>0</v>
      </c>
      <c r="AM188" s="154"/>
      <c r="AN188" s="154">
        <f t="shared" si="334"/>
        <v>0</v>
      </c>
      <c r="AO188" s="155"/>
      <c r="AP188" s="154"/>
      <c r="AQ188" s="226">
        <f t="shared" si="370"/>
        <v>0</v>
      </c>
      <c r="AR188" s="154"/>
      <c r="AS188" s="226">
        <f t="shared" si="371"/>
        <v>0</v>
      </c>
      <c r="AT188" s="154"/>
      <c r="AU188" s="226">
        <f t="shared" si="372"/>
        <v>0</v>
      </c>
      <c r="AV188" s="154"/>
      <c r="AW188" s="226">
        <f t="shared" si="373"/>
        <v>0</v>
      </c>
      <c r="AX188" s="155"/>
      <c r="AY188" s="148"/>
      <c r="AZ188" s="232"/>
      <c r="BA188" s="232"/>
      <c r="BB188" s="232"/>
      <c r="BC188" s="232"/>
      <c r="BD188" s="232"/>
      <c r="BE188" s="232"/>
      <c r="BF188" s="232">
        <f t="shared" si="346"/>
        <v>0</v>
      </c>
      <c r="BG188" s="232">
        <f t="shared" si="347"/>
        <v>0</v>
      </c>
      <c r="BH188" s="232">
        <f t="shared" si="348"/>
        <v>0</v>
      </c>
      <c r="BI188" s="232">
        <f t="shared" si="349"/>
        <v>0</v>
      </c>
      <c r="BJ188" s="232">
        <f t="shared" si="350"/>
        <v>0</v>
      </c>
      <c r="BK188" s="232">
        <f t="shared" si="351"/>
        <v>0</v>
      </c>
      <c r="BL188" s="233">
        <f t="shared" si="374"/>
        <v>0</v>
      </c>
      <c r="BM188" s="150"/>
    </row>
    <row r="189" spans="1:65" s="69" customFormat="1" ht="11.25" customHeight="1">
      <c r="A189" s="329" t="s">
        <v>332</v>
      </c>
      <c r="B189" s="330"/>
      <c r="C189" s="324"/>
      <c r="D189" s="107" t="s">
        <v>98</v>
      </c>
      <c r="E189" s="129" t="s">
        <v>319</v>
      </c>
      <c r="F189" s="123" t="s">
        <v>86</v>
      </c>
      <c r="G189" s="242">
        <v>1.18</v>
      </c>
      <c r="H189" s="360">
        <v>72</v>
      </c>
      <c r="I189" s="243"/>
      <c r="J189" s="121">
        <v>7534407</v>
      </c>
      <c r="K189" s="244"/>
      <c r="L189" s="368">
        <v>43997</v>
      </c>
      <c r="M189" s="369"/>
      <c r="N189" s="244"/>
      <c r="O189" s="368">
        <v>44018</v>
      </c>
      <c r="P189" s="369"/>
      <c r="Q189" s="210"/>
      <c r="R189" s="140"/>
      <c r="S189" s="245">
        <f t="shared" ref="S189" si="466">IF($D$18="YES", (R189), (0))</f>
        <v>0</v>
      </c>
      <c r="T189" s="210"/>
      <c r="U189" s="140"/>
      <c r="V189" s="245">
        <f t="shared" ref="V189" si="467">IF($D$18="YES", (U189), (0))</f>
        <v>0</v>
      </c>
      <c r="W189" s="210"/>
      <c r="X189" s="140"/>
      <c r="Y189" s="245">
        <f t="shared" ref="Y189" si="468">IF($D$18="YES", (X189), (0))</f>
        <v>0</v>
      </c>
      <c r="Z189" s="210"/>
      <c r="AA189" s="210"/>
      <c r="AB189" s="240"/>
      <c r="AC189" s="246"/>
      <c r="AD189" s="210"/>
      <c r="AE189" s="161">
        <f t="shared" ref="AE189" si="469">SUM(R189,S189,U189,V189,X189,Y189)</f>
        <v>0</v>
      </c>
      <c r="AF189" s="99"/>
      <c r="AG189" s="154"/>
      <c r="AH189" s="154">
        <f t="shared" ref="AH189" si="470">R189*H189</f>
        <v>0</v>
      </c>
      <c r="AI189" s="154"/>
      <c r="AJ189" s="154">
        <f t="shared" ref="AJ189" si="471">U189*H189</f>
        <v>0</v>
      </c>
      <c r="AK189" s="154"/>
      <c r="AL189" s="154">
        <f t="shared" ref="AL189" si="472">X189*H189</f>
        <v>0</v>
      </c>
      <c r="AM189" s="154"/>
      <c r="AN189" s="154">
        <f t="shared" ref="AN189" si="473">SUM(AH189,AJ189,AL189)</f>
        <v>0</v>
      </c>
      <c r="AO189" s="155"/>
      <c r="AP189" s="154"/>
      <c r="AQ189" s="226">
        <f t="shared" ref="AQ189" si="474">(R189*H189)*G189</f>
        <v>0</v>
      </c>
      <c r="AR189" s="154"/>
      <c r="AS189" s="226">
        <f t="shared" ref="AS189" si="475">(U189*H189)*G189</f>
        <v>0</v>
      </c>
      <c r="AT189" s="154"/>
      <c r="AU189" s="226">
        <f t="shared" ref="AU189" si="476">(X189*H189)*G189</f>
        <v>0</v>
      </c>
      <c r="AV189" s="154"/>
      <c r="AW189" s="226">
        <f t="shared" ref="AW189" si="477">SUM(AP189:AV189)</f>
        <v>0</v>
      </c>
      <c r="AX189" s="155"/>
      <c r="AY189" s="148"/>
      <c r="AZ189" s="232"/>
      <c r="BA189" s="232"/>
      <c r="BB189" s="232"/>
      <c r="BC189" s="232"/>
      <c r="BD189" s="232"/>
      <c r="BE189" s="232"/>
      <c r="BF189" s="232">
        <f t="shared" si="346"/>
        <v>0</v>
      </c>
      <c r="BG189" s="232">
        <f t="shared" si="347"/>
        <v>0</v>
      </c>
      <c r="BH189" s="232">
        <f t="shared" si="348"/>
        <v>0</v>
      </c>
      <c r="BI189" s="232">
        <f t="shared" si="349"/>
        <v>0</v>
      </c>
      <c r="BJ189" s="232">
        <f t="shared" si="350"/>
        <v>0</v>
      </c>
      <c r="BK189" s="232">
        <f t="shared" si="351"/>
        <v>0</v>
      </c>
      <c r="BL189" s="233">
        <f t="shared" ref="BL189" si="478">SUM(BF189:BK189)</f>
        <v>0</v>
      </c>
      <c r="BM189" s="150"/>
    </row>
    <row r="190" spans="1:65" s="69" customFormat="1" ht="11.25" customHeight="1">
      <c r="A190" s="329" t="s">
        <v>333</v>
      </c>
      <c r="B190" s="330"/>
      <c r="C190" s="324"/>
      <c r="D190" s="107">
        <v>13</v>
      </c>
      <c r="E190" s="129" t="s">
        <v>334</v>
      </c>
      <c r="F190" s="123" t="s">
        <v>150</v>
      </c>
      <c r="G190" s="242">
        <v>1.65</v>
      </c>
      <c r="H190" s="359">
        <v>25</v>
      </c>
      <c r="I190" s="243"/>
      <c r="J190" s="121">
        <v>1734507</v>
      </c>
      <c r="K190" s="244"/>
      <c r="L190" s="368">
        <v>44060</v>
      </c>
      <c r="M190" s="369"/>
      <c r="N190" s="244"/>
      <c r="O190" s="368">
        <v>44081</v>
      </c>
      <c r="P190" s="369"/>
      <c r="Q190" s="210"/>
      <c r="R190" s="140"/>
      <c r="S190" s="245">
        <f t="shared" si="366"/>
        <v>0</v>
      </c>
      <c r="T190" s="210"/>
      <c r="U190" s="140"/>
      <c r="V190" s="245">
        <f t="shared" si="367"/>
        <v>0</v>
      </c>
      <c r="W190" s="210"/>
      <c r="X190" s="140"/>
      <c r="Y190" s="245">
        <f t="shared" si="368"/>
        <v>0</v>
      </c>
      <c r="Z190" s="210"/>
      <c r="AA190" s="210"/>
      <c r="AB190" s="240"/>
      <c r="AC190" s="246"/>
      <c r="AD190" s="210"/>
      <c r="AE190" s="161">
        <f t="shared" si="369"/>
        <v>0</v>
      </c>
      <c r="AF190" s="99"/>
      <c r="AG190" s="154"/>
      <c r="AH190" s="154">
        <f t="shared" si="289"/>
        <v>0</v>
      </c>
      <c r="AI190" s="154"/>
      <c r="AJ190" s="154">
        <f t="shared" si="290"/>
        <v>0</v>
      </c>
      <c r="AK190" s="154"/>
      <c r="AL190" s="154">
        <f t="shared" si="291"/>
        <v>0</v>
      </c>
      <c r="AM190" s="154"/>
      <c r="AN190" s="154">
        <f t="shared" si="334"/>
        <v>0</v>
      </c>
      <c r="AO190" s="155"/>
      <c r="AP190" s="154"/>
      <c r="AQ190" s="226">
        <f t="shared" si="370"/>
        <v>0</v>
      </c>
      <c r="AR190" s="154"/>
      <c r="AS190" s="226">
        <f t="shared" si="371"/>
        <v>0</v>
      </c>
      <c r="AT190" s="154"/>
      <c r="AU190" s="226">
        <f t="shared" si="372"/>
        <v>0</v>
      </c>
      <c r="AV190" s="154"/>
      <c r="AW190" s="226">
        <f t="shared" si="373"/>
        <v>0</v>
      </c>
      <c r="AX190" s="155"/>
      <c r="AY190" s="148"/>
      <c r="AZ190" s="232"/>
      <c r="BA190" s="232"/>
      <c r="BB190" s="232"/>
      <c r="BC190" s="232"/>
      <c r="BD190" s="232"/>
      <c r="BE190" s="232"/>
      <c r="BF190" s="232">
        <f t="shared" si="346"/>
        <v>0</v>
      </c>
      <c r="BG190" s="232">
        <f t="shared" si="347"/>
        <v>0</v>
      </c>
      <c r="BH190" s="232">
        <f t="shared" si="348"/>
        <v>0</v>
      </c>
      <c r="BI190" s="232">
        <f t="shared" si="349"/>
        <v>0</v>
      </c>
      <c r="BJ190" s="232">
        <f t="shared" si="350"/>
        <v>0</v>
      </c>
      <c r="BK190" s="232">
        <f t="shared" si="351"/>
        <v>0</v>
      </c>
      <c r="BL190" s="233">
        <f t="shared" si="374"/>
        <v>0</v>
      </c>
      <c r="BM190" s="150"/>
    </row>
    <row r="191" spans="1:65" s="69" customFormat="1" ht="11.25" customHeight="1">
      <c r="A191" s="329" t="s">
        <v>333</v>
      </c>
      <c r="B191" s="330"/>
      <c r="C191" s="324"/>
      <c r="D191" s="107" t="s">
        <v>98</v>
      </c>
      <c r="E191" s="129" t="s">
        <v>334</v>
      </c>
      <c r="F191" s="123" t="s">
        <v>86</v>
      </c>
      <c r="G191" s="242">
        <v>1.18</v>
      </c>
      <c r="H191" s="359">
        <v>72</v>
      </c>
      <c r="I191" s="243"/>
      <c r="J191" s="121">
        <v>7534507</v>
      </c>
      <c r="K191" s="244"/>
      <c r="L191" s="368">
        <v>43997</v>
      </c>
      <c r="M191" s="369"/>
      <c r="N191" s="244"/>
      <c r="O191" s="368">
        <v>44018</v>
      </c>
      <c r="P191" s="369"/>
      <c r="Q191" s="210"/>
      <c r="R191" s="140"/>
      <c r="S191" s="245">
        <f t="shared" ref="S191:S193" si="479">IF($D$18="YES", (R191), (0))</f>
        <v>0</v>
      </c>
      <c r="T191" s="210"/>
      <c r="U191" s="140"/>
      <c r="V191" s="245">
        <f t="shared" ref="V191:V193" si="480">IF($D$18="YES", (U191), (0))</f>
        <v>0</v>
      </c>
      <c r="W191" s="210"/>
      <c r="X191" s="140"/>
      <c r="Y191" s="245">
        <f t="shared" ref="Y191:Y193" si="481">IF($D$18="YES", (X191), (0))</f>
        <v>0</v>
      </c>
      <c r="Z191" s="210"/>
      <c r="AA191" s="210"/>
      <c r="AB191" s="240"/>
      <c r="AC191" s="246"/>
      <c r="AD191" s="210"/>
      <c r="AE191" s="161">
        <f t="shared" ref="AE191:AE193" si="482">SUM(R191,S191,U191,V191,X191,Y191)</f>
        <v>0</v>
      </c>
      <c r="AF191" s="99"/>
      <c r="AG191" s="154"/>
      <c r="AH191" s="154">
        <f t="shared" ref="AH191:AH193" si="483">R191*H191</f>
        <v>0</v>
      </c>
      <c r="AI191" s="154"/>
      <c r="AJ191" s="154">
        <f t="shared" ref="AJ191:AJ193" si="484">U191*H191</f>
        <v>0</v>
      </c>
      <c r="AK191" s="154"/>
      <c r="AL191" s="154">
        <f t="shared" ref="AL191:AL193" si="485">X191*H191</f>
        <v>0</v>
      </c>
      <c r="AM191" s="154"/>
      <c r="AN191" s="154">
        <f t="shared" ref="AN191:AN193" si="486">SUM(AH191,AJ191,AL191)</f>
        <v>0</v>
      </c>
      <c r="AO191" s="155"/>
      <c r="AP191" s="154"/>
      <c r="AQ191" s="226">
        <f t="shared" ref="AQ191:AQ193" si="487">(R191*H191)*G191</f>
        <v>0</v>
      </c>
      <c r="AR191" s="154"/>
      <c r="AS191" s="226">
        <f t="shared" ref="AS191:AS193" si="488">(U191*H191)*G191</f>
        <v>0</v>
      </c>
      <c r="AT191" s="154"/>
      <c r="AU191" s="226">
        <f t="shared" ref="AU191:AU193" si="489">(X191*H191)*G191</f>
        <v>0</v>
      </c>
      <c r="AV191" s="154"/>
      <c r="AW191" s="226">
        <f t="shared" ref="AW191:AW193" si="490">SUM(AP191:AV191)</f>
        <v>0</v>
      </c>
      <c r="AX191" s="155"/>
      <c r="AY191" s="148"/>
      <c r="AZ191" s="232"/>
      <c r="BA191" s="232"/>
      <c r="BB191" s="232"/>
      <c r="BC191" s="232"/>
      <c r="BD191" s="232"/>
      <c r="BE191" s="232"/>
      <c r="BF191" s="232">
        <f t="shared" si="346"/>
        <v>0</v>
      </c>
      <c r="BG191" s="232">
        <f t="shared" si="347"/>
        <v>0</v>
      </c>
      <c r="BH191" s="232">
        <f t="shared" si="348"/>
        <v>0</v>
      </c>
      <c r="BI191" s="232">
        <f t="shared" si="349"/>
        <v>0</v>
      </c>
      <c r="BJ191" s="232">
        <f t="shared" si="350"/>
        <v>0</v>
      </c>
      <c r="BK191" s="232">
        <f t="shared" si="351"/>
        <v>0</v>
      </c>
      <c r="BL191" s="233">
        <f t="shared" ref="BL191:BL193" si="491">SUM(BF191:BK191)</f>
        <v>0</v>
      </c>
      <c r="BM191" s="150"/>
    </row>
    <row r="192" spans="1:65" s="69" customFormat="1" ht="11.25" customHeight="1">
      <c r="A192" s="329" t="s">
        <v>335</v>
      </c>
      <c r="B192" s="330"/>
      <c r="C192" s="326" t="s">
        <v>63</v>
      </c>
      <c r="D192" s="107">
        <v>2</v>
      </c>
      <c r="E192" s="129" t="s">
        <v>336</v>
      </c>
      <c r="F192" s="123" t="s">
        <v>86</v>
      </c>
      <c r="G192" s="242">
        <v>1.18</v>
      </c>
      <c r="H192" s="360">
        <v>72</v>
      </c>
      <c r="I192" s="243"/>
      <c r="J192" s="121">
        <v>7535007</v>
      </c>
      <c r="K192" s="244"/>
      <c r="L192" s="368">
        <v>43997</v>
      </c>
      <c r="M192" s="369"/>
      <c r="N192" s="244"/>
      <c r="O192" s="368">
        <v>44018</v>
      </c>
      <c r="P192" s="369"/>
      <c r="Q192" s="210"/>
      <c r="R192" s="140"/>
      <c r="S192" s="245">
        <f t="shared" si="479"/>
        <v>0</v>
      </c>
      <c r="T192" s="210"/>
      <c r="U192" s="140"/>
      <c r="V192" s="245">
        <f t="shared" si="480"/>
        <v>0</v>
      </c>
      <c r="W192" s="210"/>
      <c r="X192" s="140"/>
      <c r="Y192" s="245">
        <f t="shared" si="481"/>
        <v>0</v>
      </c>
      <c r="Z192" s="210"/>
      <c r="AA192" s="210"/>
      <c r="AB192" s="240"/>
      <c r="AC192" s="246"/>
      <c r="AD192" s="210"/>
      <c r="AE192" s="161">
        <f t="shared" si="482"/>
        <v>0</v>
      </c>
      <c r="AF192" s="99"/>
      <c r="AG192" s="154"/>
      <c r="AH192" s="154">
        <f t="shared" si="483"/>
        <v>0</v>
      </c>
      <c r="AI192" s="154"/>
      <c r="AJ192" s="154">
        <f t="shared" si="484"/>
        <v>0</v>
      </c>
      <c r="AK192" s="154"/>
      <c r="AL192" s="154">
        <f t="shared" si="485"/>
        <v>0</v>
      </c>
      <c r="AM192" s="154"/>
      <c r="AN192" s="154">
        <f t="shared" si="486"/>
        <v>0</v>
      </c>
      <c r="AO192" s="155"/>
      <c r="AP192" s="154"/>
      <c r="AQ192" s="226">
        <f t="shared" si="487"/>
        <v>0</v>
      </c>
      <c r="AR192" s="154"/>
      <c r="AS192" s="226">
        <f t="shared" si="488"/>
        <v>0</v>
      </c>
      <c r="AT192" s="154"/>
      <c r="AU192" s="226">
        <f t="shared" si="489"/>
        <v>0</v>
      </c>
      <c r="AV192" s="154"/>
      <c r="AW192" s="226">
        <f t="shared" si="490"/>
        <v>0</v>
      </c>
      <c r="AX192" s="155"/>
      <c r="AY192" s="148"/>
      <c r="AZ192" s="232"/>
      <c r="BA192" s="232"/>
      <c r="BB192" s="232"/>
      <c r="BC192" s="232"/>
      <c r="BD192" s="232"/>
      <c r="BE192" s="232"/>
      <c r="BF192" s="232">
        <f t="shared" si="346"/>
        <v>0</v>
      </c>
      <c r="BG192" s="232">
        <f t="shared" si="347"/>
        <v>0</v>
      </c>
      <c r="BH192" s="232">
        <f t="shared" si="348"/>
        <v>0</v>
      </c>
      <c r="BI192" s="232">
        <f t="shared" si="349"/>
        <v>0</v>
      </c>
      <c r="BJ192" s="232">
        <f t="shared" si="350"/>
        <v>0</v>
      </c>
      <c r="BK192" s="232">
        <f t="shared" si="351"/>
        <v>0</v>
      </c>
      <c r="BL192" s="233">
        <f t="shared" si="491"/>
        <v>0</v>
      </c>
      <c r="BM192" s="150"/>
    </row>
    <row r="193" spans="1:65" s="69" customFormat="1" ht="11.25" customHeight="1">
      <c r="A193" s="329" t="s">
        <v>335</v>
      </c>
      <c r="B193" s="330"/>
      <c r="C193" s="326" t="s">
        <v>63</v>
      </c>
      <c r="D193" s="107" t="s">
        <v>98</v>
      </c>
      <c r="E193" s="129" t="s">
        <v>336</v>
      </c>
      <c r="F193" s="123" t="s">
        <v>317</v>
      </c>
      <c r="G193" s="242">
        <v>0.92</v>
      </c>
      <c r="H193" s="360">
        <v>105</v>
      </c>
      <c r="I193" s="243"/>
      <c r="J193" s="121">
        <v>7135004</v>
      </c>
      <c r="K193" s="244"/>
      <c r="L193" s="368">
        <v>43997</v>
      </c>
      <c r="M193" s="369"/>
      <c r="N193" s="244"/>
      <c r="O193" s="368">
        <v>44018</v>
      </c>
      <c r="P193" s="369"/>
      <c r="Q193" s="210"/>
      <c r="R193" s="140"/>
      <c r="S193" s="245">
        <f t="shared" si="479"/>
        <v>0</v>
      </c>
      <c r="T193" s="210"/>
      <c r="U193" s="140"/>
      <c r="V193" s="245">
        <f t="shared" si="480"/>
        <v>0</v>
      </c>
      <c r="W193" s="210"/>
      <c r="X193" s="140"/>
      <c r="Y193" s="245">
        <f t="shared" si="481"/>
        <v>0</v>
      </c>
      <c r="Z193" s="210"/>
      <c r="AA193" s="210"/>
      <c r="AB193" s="240"/>
      <c r="AC193" s="246"/>
      <c r="AD193" s="210"/>
      <c r="AE193" s="161">
        <f t="shared" si="482"/>
        <v>0</v>
      </c>
      <c r="AF193" s="99"/>
      <c r="AG193" s="154"/>
      <c r="AH193" s="154">
        <f t="shared" si="483"/>
        <v>0</v>
      </c>
      <c r="AI193" s="154"/>
      <c r="AJ193" s="154">
        <f t="shared" si="484"/>
        <v>0</v>
      </c>
      <c r="AK193" s="154"/>
      <c r="AL193" s="154">
        <f t="shared" si="485"/>
        <v>0</v>
      </c>
      <c r="AM193" s="154"/>
      <c r="AN193" s="154">
        <f t="shared" si="486"/>
        <v>0</v>
      </c>
      <c r="AO193" s="155"/>
      <c r="AP193" s="154"/>
      <c r="AQ193" s="226">
        <f t="shared" si="487"/>
        <v>0</v>
      </c>
      <c r="AR193" s="154"/>
      <c r="AS193" s="226">
        <f t="shared" si="488"/>
        <v>0</v>
      </c>
      <c r="AT193" s="154"/>
      <c r="AU193" s="226">
        <f t="shared" si="489"/>
        <v>0</v>
      </c>
      <c r="AV193" s="154"/>
      <c r="AW193" s="226">
        <f t="shared" si="490"/>
        <v>0</v>
      </c>
      <c r="AX193" s="155"/>
      <c r="AY193" s="148"/>
      <c r="AZ193" s="232"/>
      <c r="BA193" s="232"/>
      <c r="BB193" s="232"/>
      <c r="BC193" s="232"/>
      <c r="BD193" s="232"/>
      <c r="BE193" s="232"/>
      <c r="BF193" s="232">
        <f t="shared" si="346"/>
        <v>0</v>
      </c>
      <c r="BG193" s="232">
        <f t="shared" si="347"/>
        <v>0</v>
      </c>
      <c r="BH193" s="232">
        <f t="shared" si="348"/>
        <v>0</v>
      </c>
      <c r="BI193" s="232">
        <f t="shared" si="349"/>
        <v>0</v>
      </c>
      <c r="BJ193" s="232">
        <f t="shared" si="350"/>
        <v>0</v>
      </c>
      <c r="BK193" s="232">
        <f t="shared" si="351"/>
        <v>0</v>
      </c>
      <c r="BL193" s="233">
        <f t="shared" si="491"/>
        <v>0</v>
      </c>
      <c r="BM193" s="150"/>
    </row>
    <row r="194" spans="1:65" s="69" customFormat="1" ht="11.25" customHeight="1">
      <c r="A194" s="333" t="s">
        <v>337</v>
      </c>
      <c r="B194" s="330"/>
      <c r="C194" s="324"/>
      <c r="D194" s="107">
        <v>18</v>
      </c>
      <c r="E194" s="129" t="s">
        <v>338</v>
      </c>
      <c r="F194" s="123" t="s">
        <v>150</v>
      </c>
      <c r="G194" s="242">
        <v>1.88</v>
      </c>
      <c r="H194" s="360">
        <v>25</v>
      </c>
      <c r="I194" s="243"/>
      <c r="J194" s="121">
        <v>1735107</v>
      </c>
      <c r="K194" s="244"/>
      <c r="L194" s="368">
        <v>44060</v>
      </c>
      <c r="M194" s="369"/>
      <c r="N194" s="244"/>
      <c r="O194" s="368">
        <v>44081</v>
      </c>
      <c r="P194" s="369"/>
      <c r="Q194" s="210"/>
      <c r="R194" s="140"/>
      <c r="S194" s="245">
        <f t="shared" si="366"/>
        <v>0</v>
      </c>
      <c r="T194" s="210"/>
      <c r="U194" s="140"/>
      <c r="V194" s="245">
        <f t="shared" si="367"/>
        <v>0</v>
      </c>
      <c r="W194" s="210"/>
      <c r="X194" s="140"/>
      <c r="Y194" s="245">
        <f t="shared" si="368"/>
        <v>0</v>
      </c>
      <c r="Z194" s="210"/>
      <c r="AA194" s="210"/>
      <c r="AB194" s="240"/>
      <c r="AC194" s="246"/>
      <c r="AD194" s="210"/>
      <c r="AE194" s="161">
        <f t="shared" si="369"/>
        <v>0</v>
      </c>
      <c r="AF194" s="99"/>
      <c r="AG194" s="154"/>
      <c r="AH194" s="154">
        <f t="shared" si="289"/>
        <v>0</v>
      </c>
      <c r="AI194" s="154"/>
      <c r="AJ194" s="154">
        <f t="shared" si="290"/>
        <v>0</v>
      </c>
      <c r="AK194" s="154"/>
      <c r="AL194" s="154">
        <f t="shared" si="291"/>
        <v>0</v>
      </c>
      <c r="AM194" s="154"/>
      <c r="AN194" s="154">
        <f t="shared" si="334"/>
        <v>0</v>
      </c>
      <c r="AO194" s="155"/>
      <c r="AP194" s="154"/>
      <c r="AQ194" s="226">
        <f t="shared" si="370"/>
        <v>0</v>
      </c>
      <c r="AR194" s="154"/>
      <c r="AS194" s="226">
        <f t="shared" si="371"/>
        <v>0</v>
      </c>
      <c r="AT194" s="154"/>
      <c r="AU194" s="226">
        <f t="shared" si="372"/>
        <v>0</v>
      </c>
      <c r="AV194" s="154"/>
      <c r="AW194" s="226">
        <f t="shared" si="373"/>
        <v>0</v>
      </c>
      <c r="AX194" s="155"/>
      <c r="AY194" s="148"/>
      <c r="AZ194" s="232"/>
      <c r="BA194" s="232"/>
      <c r="BB194" s="232"/>
      <c r="BC194" s="232"/>
      <c r="BD194" s="232"/>
      <c r="BE194" s="232"/>
      <c r="BF194" s="232">
        <f t="shared" si="346"/>
        <v>0</v>
      </c>
      <c r="BG194" s="232">
        <f t="shared" si="347"/>
        <v>0</v>
      </c>
      <c r="BH194" s="232">
        <f t="shared" si="348"/>
        <v>0</v>
      </c>
      <c r="BI194" s="232">
        <f t="shared" si="349"/>
        <v>0</v>
      </c>
      <c r="BJ194" s="232">
        <f t="shared" si="350"/>
        <v>0</v>
      </c>
      <c r="BK194" s="232">
        <f t="shared" si="351"/>
        <v>0</v>
      </c>
      <c r="BL194" s="233">
        <f t="shared" si="374"/>
        <v>0</v>
      </c>
      <c r="BM194" s="150"/>
    </row>
    <row r="195" spans="1:65" s="69" customFormat="1" ht="11.25" customHeight="1">
      <c r="A195" s="333" t="s">
        <v>337</v>
      </c>
      <c r="B195" s="330"/>
      <c r="C195" s="324"/>
      <c r="D195" s="107" t="s">
        <v>98</v>
      </c>
      <c r="E195" s="129" t="s">
        <v>338</v>
      </c>
      <c r="F195" s="123" t="s">
        <v>86</v>
      </c>
      <c r="G195" s="242">
        <v>1.18</v>
      </c>
      <c r="H195" s="360">
        <v>72</v>
      </c>
      <c r="I195" s="243"/>
      <c r="J195" s="121">
        <v>7535107</v>
      </c>
      <c r="K195" s="244"/>
      <c r="L195" s="368">
        <v>43997</v>
      </c>
      <c r="M195" s="369"/>
      <c r="N195" s="244"/>
      <c r="O195" s="368">
        <v>44018</v>
      </c>
      <c r="P195" s="369"/>
      <c r="Q195" s="210"/>
      <c r="R195" s="140"/>
      <c r="S195" s="245">
        <f t="shared" ref="S195" si="492">IF($D$18="YES", (R195), (0))</f>
        <v>0</v>
      </c>
      <c r="T195" s="210"/>
      <c r="U195" s="140"/>
      <c r="V195" s="245">
        <f t="shared" ref="V195" si="493">IF($D$18="YES", (U195), (0))</f>
        <v>0</v>
      </c>
      <c r="W195" s="210"/>
      <c r="X195" s="140"/>
      <c r="Y195" s="245">
        <f t="shared" ref="Y195" si="494">IF($D$18="YES", (X195), (0))</f>
        <v>0</v>
      </c>
      <c r="Z195" s="210"/>
      <c r="AA195" s="210"/>
      <c r="AB195" s="240"/>
      <c r="AC195" s="246"/>
      <c r="AD195" s="210"/>
      <c r="AE195" s="161">
        <f t="shared" ref="AE195" si="495">SUM(R195,S195,U195,V195,X195,Y195)</f>
        <v>0</v>
      </c>
      <c r="AF195" s="99"/>
      <c r="AG195" s="154"/>
      <c r="AH195" s="154">
        <f t="shared" ref="AH195" si="496">R195*H195</f>
        <v>0</v>
      </c>
      <c r="AI195" s="154"/>
      <c r="AJ195" s="154">
        <f t="shared" ref="AJ195" si="497">U195*H195</f>
        <v>0</v>
      </c>
      <c r="AK195" s="154"/>
      <c r="AL195" s="154">
        <f t="shared" ref="AL195" si="498">X195*H195</f>
        <v>0</v>
      </c>
      <c r="AM195" s="154"/>
      <c r="AN195" s="154">
        <f t="shared" ref="AN195" si="499">SUM(AH195,AJ195,AL195)</f>
        <v>0</v>
      </c>
      <c r="AO195" s="155"/>
      <c r="AP195" s="154"/>
      <c r="AQ195" s="226">
        <f t="shared" ref="AQ195" si="500">(R195*H195)*G195</f>
        <v>0</v>
      </c>
      <c r="AR195" s="154"/>
      <c r="AS195" s="226">
        <f t="shared" ref="AS195" si="501">(U195*H195)*G195</f>
        <v>0</v>
      </c>
      <c r="AT195" s="154"/>
      <c r="AU195" s="226">
        <f t="shared" ref="AU195" si="502">(X195*H195)*G195</f>
        <v>0</v>
      </c>
      <c r="AV195" s="154"/>
      <c r="AW195" s="226">
        <f t="shared" ref="AW195" si="503">SUM(AP195:AV195)</f>
        <v>0</v>
      </c>
      <c r="AX195" s="155"/>
      <c r="AY195" s="148"/>
      <c r="AZ195" s="232"/>
      <c r="BA195" s="232"/>
      <c r="BB195" s="232"/>
      <c r="BC195" s="232"/>
      <c r="BD195" s="232"/>
      <c r="BE195" s="232"/>
      <c r="BF195" s="232">
        <f t="shared" si="346"/>
        <v>0</v>
      </c>
      <c r="BG195" s="232">
        <f t="shared" si="347"/>
        <v>0</v>
      </c>
      <c r="BH195" s="232">
        <f t="shared" si="348"/>
        <v>0</v>
      </c>
      <c r="BI195" s="232">
        <f t="shared" si="349"/>
        <v>0</v>
      </c>
      <c r="BJ195" s="232">
        <f t="shared" si="350"/>
        <v>0</v>
      </c>
      <c r="BK195" s="232">
        <f t="shared" si="351"/>
        <v>0</v>
      </c>
      <c r="BL195" s="233">
        <f t="shared" ref="BL195" si="504">SUM(BF195:BK195)</f>
        <v>0</v>
      </c>
      <c r="BM195" s="150"/>
    </row>
    <row r="196" spans="1:65" s="69" customFormat="1" ht="11.25" customHeight="1">
      <c r="A196" s="329" t="s">
        <v>339</v>
      </c>
      <c r="B196" s="330"/>
      <c r="C196" s="324"/>
      <c r="D196" s="107">
        <v>26</v>
      </c>
      <c r="E196" s="129" t="s">
        <v>340</v>
      </c>
      <c r="F196" s="123" t="s">
        <v>150</v>
      </c>
      <c r="G196" s="242">
        <v>1.4</v>
      </c>
      <c r="H196" s="359">
        <v>25</v>
      </c>
      <c r="I196" s="243"/>
      <c r="J196" s="121">
        <v>1735207</v>
      </c>
      <c r="K196" s="244"/>
      <c r="L196" s="368">
        <v>44060</v>
      </c>
      <c r="M196" s="369"/>
      <c r="N196" s="244"/>
      <c r="O196" s="368">
        <v>44081</v>
      </c>
      <c r="P196" s="369"/>
      <c r="Q196" s="210"/>
      <c r="R196" s="140"/>
      <c r="S196" s="245">
        <f t="shared" si="366"/>
        <v>0</v>
      </c>
      <c r="T196" s="210"/>
      <c r="U196" s="140"/>
      <c r="V196" s="245">
        <f t="shared" si="367"/>
        <v>0</v>
      </c>
      <c r="W196" s="210"/>
      <c r="X196" s="140"/>
      <c r="Y196" s="245">
        <f t="shared" si="368"/>
        <v>0</v>
      </c>
      <c r="Z196" s="210"/>
      <c r="AA196" s="210"/>
      <c r="AB196" s="240"/>
      <c r="AC196" s="246"/>
      <c r="AD196" s="210"/>
      <c r="AE196" s="161">
        <f t="shared" si="369"/>
        <v>0</v>
      </c>
      <c r="AF196" s="99"/>
      <c r="AG196" s="154"/>
      <c r="AH196" s="154">
        <f t="shared" si="289"/>
        <v>0</v>
      </c>
      <c r="AI196" s="154"/>
      <c r="AJ196" s="154">
        <f t="shared" si="290"/>
        <v>0</v>
      </c>
      <c r="AK196" s="154"/>
      <c r="AL196" s="154">
        <f t="shared" si="291"/>
        <v>0</v>
      </c>
      <c r="AM196" s="154"/>
      <c r="AN196" s="154">
        <f t="shared" si="334"/>
        <v>0</v>
      </c>
      <c r="AO196" s="155"/>
      <c r="AP196" s="154"/>
      <c r="AQ196" s="226">
        <f t="shared" si="370"/>
        <v>0</v>
      </c>
      <c r="AR196" s="154"/>
      <c r="AS196" s="226">
        <f t="shared" si="371"/>
        <v>0</v>
      </c>
      <c r="AT196" s="154"/>
      <c r="AU196" s="226">
        <f t="shared" si="372"/>
        <v>0</v>
      </c>
      <c r="AV196" s="154"/>
      <c r="AW196" s="226">
        <f t="shared" si="373"/>
        <v>0</v>
      </c>
      <c r="AX196" s="155"/>
      <c r="AY196" s="148"/>
      <c r="AZ196" s="232"/>
      <c r="BA196" s="232"/>
      <c r="BB196" s="232"/>
      <c r="BC196" s="232"/>
      <c r="BD196" s="232"/>
      <c r="BE196" s="232"/>
      <c r="BF196" s="232">
        <f t="shared" si="346"/>
        <v>0</v>
      </c>
      <c r="BG196" s="232">
        <f t="shared" si="347"/>
        <v>0</v>
      </c>
      <c r="BH196" s="232">
        <f t="shared" si="348"/>
        <v>0</v>
      </c>
      <c r="BI196" s="232">
        <f t="shared" si="349"/>
        <v>0</v>
      </c>
      <c r="BJ196" s="232">
        <f t="shared" si="350"/>
        <v>0</v>
      </c>
      <c r="BK196" s="232">
        <f t="shared" si="351"/>
        <v>0</v>
      </c>
      <c r="BL196" s="233">
        <f t="shared" si="374"/>
        <v>0</v>
      </c>
      <c r="BM196" s="150"/>
    </row>
    <row r="197" spans="1:65" s="69" customFormat="1" ht="11.25" customHeight="1">
      <c r="A197" s="329" t="s">
        <v>339</v>
      </c>
      <c r="B197" s="330"/>
      <c r="C197" s="324"/>
      <c r="D197" s="107" t="s">
        <v>98</v>
      </c>
      <c r="E197" s="129" t="s">
        <v>340</v>
      </c>
      <c r="F197" s="123" t="s">
        <v>86</v>
      </c>
      <c r="G197" s="242">
        <v>1.18</v>
      </c>
      <c r="H197" s="360">
        <v>72</v>
      </c>
      <c r="I197" s="243"/>
      <c r="J197" s="121">
        <v>7535207</v>
      </c>
      <c r="K197" s="244"/>
      <c r="L197" s="368">
        <v>43997</v>
      </c>
      <c r="M197" s="369"/>
      <c r="N197" s="244"/>
      <c r="O197" s="368">
        <v>44018</v>
      </c>
      <c r="P197" s="369"/>
      <c r="Q197" s="210"/>
      <c r="R197" s="140"/>
      <c r="S197" s="245">
        <f t="shared" ref="S197" si="505">IF($D$18="YES", (R197), (0))</f>
        <v>0</v>
      </c>
      <c r="T197" s="210"/>
      <c r="U197" s="140"/>
      <c r="V197" s="245">
        <f t="shared" ref="V197" si="506">IF($D$18="YES", (U197), (0))</f>
        <v>0</v>
      </c>
      <c r="W197" s="210"/>
      <c r="X197" s="140"/>
      <c r="Y197" s="245">
        <f t="shared" ref="Y197" si="507">IF($D$18="YES", (X197), (0))</f>
        <v>0</v>
      </c>
      <c r="Z197" s="210"/>
      <c r="AA197" s="210"/>
      <c r="AB197" s="240"/>
      <c r="AC197" s="246"/>
      <c r="AD197" s="210"/>
      <c r="AE197" s="161">
        <f t="shared" ref="AE197" si="508">SUM(R197,S197,U197,V197,X197,Y197)</f>
        <v>0</v>
      </c>
      <c r="AF197" s="99"/>
      <c r="AG197" s="154"/>
      <c r="AH197" s="154">
        <f t="shared" ref="AH197" si="509">R197*H197</f>
        <v>0</v>
      </c>
      <c r="AI197" s="154"/>
      <c r="AJ197" s="154">
        <f t="shared" ref="AJ197" si="510">U197*H197</f>
        <v>0</v>
      </c>
      <c r="AK197" s="154"/>
      <c r="AL197" s="154">
        <f t="shared" ref="AL197" si="511">X197*H197</f>
        <v>0</v>
      </c>
      <c r="AM197" s="154"/>
      <c r="AN197" s="154">
        <f t="shared" ref="AN197" si="512">SUM(AH197,AJ197,AL197)</f>
        <v>0</v>
      </c>
      <c r="AO197" s="155"/>
      <c r="AP197" s="154"/>
      <c r="AQ197" s="226">
        <f t="shared" ref="AQ197" si="513">(R197*H197)*G197</f>
        <v>0</v>
      </c>
      <c r="AR197" s="154"/>
      <c r="AS197" s="226">
        <f t="shared" ref="AS197" si="514">(U197*H197)*G197</f>
        <v>0</v>
      </c>
      <c r="AT197" s="154"/>
      <c r="AU197" s="226">
        <f t="shared" ref="AU197" si="515">(X197*H197)*G197</f>
        <v>0</v>
      </c>
      <c r="AV197" s="154"/>
      <c r="AW197" s="226">
        <f t="shared" ref="AW197" si="516">SUM(AP197:AV197)</f>
        <v>0</v>
      </c>
      <c r="AX197" s="155"/>
      <c r="AY197" s="148"/>
      <c r="AZ197" s="232"/>
      <c r="BA197" s="232"/>
      <c r="BB197" s="232"/>
      <c r="BC197" s="232"/>
      <c r="BD197" s="232"/>
      <c r="BE197" s="232"/>
      <c r="BF197" s="232">
        <f t="shared" si="346"/>
        <v>0</v>
      </c>
      <c r="BG197" s="232">
        <f t="shared" si="347"/>
        <v>0</v>
      </c>
      <c r="BH197" s="232">
        <f t="shared" si="348"/>
        <v>0</v>
      </c>
      <c r="BI197" s="232">
        <f t="shared" si="349"/>
        <v>0</v>
      </c>
      <c r="BJ197" s="232">
        <f t="shared" si="350"/>
        <v>0</v>
      </c>
      <c r="BK197" s="232">
        <f t="shared" si="351"/>
        <v>0</v>
      </c>
      <c r="BL197" s="233">
        <f t="shared" ref="BL197" si="517">SUM(BF197:BK197)</f>
        <v>0</v>
      </c>
      <c r="BM197" s="150"/>
    </row>
    <row r="198" spans="1:65" s="69" customFormat="1" ht="11.25" customHeight="1">
      <c r="A198" s="329" t="s">
        <v>339</v>
      </c>
      <c r="B198" s="330"/>
      <c r="C198" s="324"/>
      <c r="D198" s="107">
        <v>4</v>
      </c>
      <c r="E198" s="129" t="s">
        <v>340</v>
      </c>
      <c r="F198" s="123" t="s">
        <v>317</v>
      </c>
      <c r="G198" s="242">
        <v>0.92</v>
      </c>
      <c r="H198" s="360">
        <v>105</v>
      </c>
      <c r="I198" s="243"/>
      <c r="J198" s="121">
        <v>7135204</v>
      </c>
      <c r="K198" s="244"/>
      <c r="L198" s="368">
        <v>43997</v>
      </c>
      <c r="M198" s="369"/>
      <c r="N198" s="244"/>
      <c r="O198" s="368">
        <v>44018</v>
      </c>
      <c r="P198" s="369"/>
      <c r="Q198" s="210"/>
      <c r="R198" s="140"/>
      <c r="S198" s="245">
        <f t="shared" ref="S198" si="518">IF($D$18="YES", (R198), (0))</f>
        <v>0</v>
      </c>
      <c r="T198" s="210"/>
      <c r="U198" s="140"/>
      <c r="V198" s="245">
        <f t="shared" ref="V198" si="519">IF($D$18="YES", (U198), (0))</f>
        <v>0</v>
      </c>
      <c r="W198" s="210"/>
      <c r="X198" s="140"/>
      <c r="Y198" s="245">
        <f t="shared" ref="Y198" si="520">IF($D$18="YES", (X198), (0))</f>
        <v>0</v>
      </c>
      <c r="Z198" s="210"/>
      <c r="AA198" s="210"/>
      <c r="AB198" s="240"/>
      <c r="AC198" s="246"/>
      <c r="AD198" s="210"/>
      <c r="AE198" s="161">
        <f t="shared" ref="AE198" si="521">SUM(R198,S198,U198,V198,X198,Y198)</f>
        <v>0</v>
      </c>
      <c r="AF198" s="99"/>
      <c r="AG198" s="154"/>
      <c r="AH198" s="154">
        <f t="shared" ref="AH198" si="522">R198*H198</f>
        <v>0</v>
      </c>
      <c r="AI198" s="154"/>
      <c r="AJ198" s="154">
        <f t="shared" ref="AJ198" si="523">U198*H198</f>
        <v>0</v>
      </c>
      <c r="AK198" s="154"/>
      <c r="AL198" s="154">
        <f t="shared" ref="AL198" si="524">X198*H198</f>
        <v>0</v>
      </c>
      <c r="AM198" s="154"/>
      <c r="AN198" s="154">
        <f t="shared" ref="AN198" si="525">SUM(AH198,AJ198,AL198)</f>
        <v>0</v>
      </c>
      <c r="AO198" s="155"/>
      <c r="AP198" s="154"/>
      <c r="AQ198" s="226">
        <f t="shared" ref="AQ198" si="526">(R198*H198)*G198</f>
        <v>0</v>
      </c>
      <c r="AR198" s="154"/>
      <c r="AS198" s="226">
        <f t="shared" ref="AS198" si="527">(U198*H198)*G198</f>
        <v>0</v>
      </c>
      <c r="AT198" s="154"/>
      <c r="AU198" s="226">
        <f t="shared" ref="AU198" si="528">(X198*H198)*G198</f>
        <v>0</v>
      </c>
      <c r="AV198" s="154"/>
      <c r="AW198" s="226">
        <f t="shared" ref="AW198" si="529">SUM(AP198:AV198)</f>
        <v>0</v>
      </c>
      <c r="AX198" s="155"/>
      <c r="AY198" s="148"/>
      <c r="AZ198" s="232"/>
      <c r="BA198" s="232"/>
      <c r="BB198" s="232"/>
      <c r="BC198" s="232"/>
      <c r="BD198" s="232"/>
      <c r="BE198" s="232"/>
      <c r="BF198" s="232">
        <f t="shared" si="346"/>
        <v>0</v>
      </c>
      <c r="BG198" s="232">
        <f t="shared" si="347"/>
        <v>0</v>
      </c>
      <c r="BH198" s="232">
        <f t="shared" si="348"/>
        <v>0</v>
      </c>
      <c r="BI198" s="232">
        <f t="shared" si="349"/>
        <v>0</v>
      </c>
      <c r="BJ198" s="232">
        <f t="shared" si="350"/>
        <v>0</v>
      </c>
      <c r="BK198" s="232">
        <f t="shared" si="351"/>
        <v>0</v>
      </c>
      <c r="BL198" s="233">
        <f t="shared" ref="BL198" si="530">SUM(BF198:BK198)</f>
        <v>0</v>
      </c>
      <c r="BM198" s="150"/>
    </row>
    <row r="199" spans="1:65" s="69" customFormat="1" ht="11.25" customHeight="1">
      <c r="A199" s="333" t="s">
        <v>341</v>
      </c>
      <c r="B199" s="330"/>
      <c r="C199" s="324"/>
      <c r="D199" s="107">
        <v>4</v>
      </c>
      <c r="E199" s="129" t="s">
        <v>342</v>
      </c>
      <c r="F199" s="123" t="s">
        <v>150</v>
      </c>
      <c r="G199" s="242">
        <v>1.8</v>
      </c>
      <c r="H199" s="360">
        <v>25</v>
      </c>
      <c r="I199" s="243"/>
      <c r="J199" s="121">
        <v>1736407</v>
      </c>
      <c r="K199" s="244"/>
      <c r="L199" s="368">
        <v>44060</v>
      </c>
      <c r="M199" s="369"/>
      <c r="N199" s="244"/>
      <c r="O199" s="368">
        <v>44081</v>
      </c>
      <c r="P199" s="369"/>
      <c r="Q199" s="210"/>
      <c r="R199" s="140"/>
      <c r="S199" s="245">
        <f t="shared" si="366"/>
        <v>0</v>
      </c>
      <c r="T199" s="210"/>
      <c r="U199" s="140"/>
      <c r="V199" s="245">
        <f t="shared" si="367"/>
        <v>0</v>
      </c>
      <c r="W199" s="210"/>
      <c r="X199" s="140"/>
      <c r="Y199" s="245">
        <f t="shared" si="368"/>
        <v>0</v>
      </c>
      <c r="Z199" s="210"/>
      <c r="AA199" s="210"/>
      <c r="AB199" s="240"/>
      <c r="AC199" s="246"/>
      <c r="AD199" s="210"/>
      <c r="AE199" s="161">
        <f t="shared" si="369"/>
        <v>0</v>
      </c>
      <c r="AF199" s="99"/>
      <c r="AG199" s="154"/>
      <c r="AH199" s="154">
        <f t="shared" si="289"/>
        <v>0</v>
      </c>
      <c r="AI199" s="154"/>
      <c r="AJ199" s="154">
        <f t="shared" si="290"/>
        <v>0</v>
      </c>
      <c r="AK199" s="154"/>
      <c r="AL199" s="154">
        <f t="shared" si="291"/>
        <v>0</v>
      </c>
      <c r="AM199" s="154"/>
      <c r="AN199" s="154">
        <f t="shared" si="334"/>
        <v>0</v>
      </c>
      <c r="AO199" s="155"/>
      <c r="AP199" s="154"/>
      <c r="AQ199" s="226">
        <f t="shared" si="370"/>
        <v>0</v>
      </c>
      <c r="AR199" s="154"/>
      <c r="AS199" s="226">
        <f t="shared" si="371"/>
        <v>0</v>
      </c>
      <c r="AT199" s="154"/>
      <c r="AU199" s="226">
        <f t="shared" si="372"/>
        <v>0</v>
      </c>
      <c r="AV199" s="154"/>
      <c r="AW199" s="226">
        <f t="shared" si="373"/>
        <v>0</v>
      </c>
      <c r="AX199" s="155"/>
      <c r="AY199" s="148"/>
      <c r="AZ199" s="232"/>
      <c r="BA199" s="232"/>
      <c r="BB199" s="232"/>
      <c r="BC199" s="232"/>
      <c r="BD199" s="232"/>
      <c r="BE199" s="232"/>
      <c r="BF199" s="232">
        <f t="shared" si="346"/>
        <v>0</v>
      </c>
      <c r="BG199" s="232">
        <f t="shared" si="347"/>
        <v>0</v>
      </c>
      <c r="BH199" s="232">
        <f t="shared" si="348"/>
        <v>0</v>
      </c>
      <c r="BI199" s="232">
        <f t="shared" si="349"/>
        <v>0</v>
      </c>
      <c r="BJ199" s="232">
        <f t="shared" si="350"/>
        <v>0</v>
      </c>
      <c r="BK199" s="232">
        <f t="shared" si="351"/>
        <v>0</v>
      </c>
      <c r="BL199" s="233">
        <f t="shared" si="374"/>
        <v>0</v>
      </c>
      <c r="BM199" s="150"/>
    </row>
    <row r="200" spans="1:65" s="69" customFormat="1" ht="11.25" customHeight="1">
      <c r="A200" s="329" t="s">
        <v>343</v>
      </c>
      <c r="B200" s="330"/>
      <c r="C200" s="324"/>
      <c r="D200" s="107" t="s">
        <v>98</v>
      </c>
      <c r="E200" s="129" t="s">
        <v>344</v>
      </c>
      <c r="F200" s="123" t="s">
        <v>150</v>
      </c>
      <c r="G200" s="242">
        <v>1.98</v>
      </c>
      <c r="H200" s="359">
        <v>25</v>
      </c>
      <c r="I200" s="243"/>
      <c r="J200" s="121">
        <v>1736707</v>
      </c>
      <c r="K200" s="244"/>
      <c r="L200" s="368">
        <v>44060</v>
      </c>
      <c r="M200" s="369"/>
      <c r="N200" s="244"/>
      <c r="O200" s="368">
        <v>44081</v>
      </c>
      <c r="P200" s="369"/>
      <c r="Q200" s="210"/>
      <c r="R200" s="140"/>
      <c r="S200" s="245">
        <f t="shared" si="366"/>
        <v>0</v>
      </c>
      <c r="T200" s="210"/>
      <c r="U200" s="140"/>
      <c r="V200" s="245">
        <f t="shared" si="367"/>
        <v>0</v>
      </c>
      <c r="W200" s="210"/>
      <c r="X200" s="140"/>
      <c r="Y200" s="245">
        <f t="shared" si="368"/>
        <v>0</v>
      </c>
      <c r="Z200" s="210"/>
      <c r="AA200" s="210"/>
      <c r="AB200" s="240"/>
      <c r="AC200" s="246"/>
      <c r="AD200" s="210"/>
      <c r="AE200" s="161">
        <f t="shared" si="369"/>
        <v>0</v>
      </c>
      <c r="AF200" s="99"/>
      <c r="AG200" s="154"/>
      <c r="AH200" s="154">
        <f t="shared" si="289"/>
        <v>0</v>
      </c>
      <c r="AI200" s="154"/>
      <c r="AJ200" s="154">
        <f t="shared" si="290"/>
        <v>0</v>
      </c>
      <c r="AK200" s="154"/>
      <c r="AL200" s="154">
        <f t="shared" si="291"/>
        <v>0</v>
      </c>
      <c r="AM200" s="154"/>
      <c r="AN200" s="154">
        <f t="shared" si="334"/>
        <v>0</v>
      </c>
      <c r="AO200" s="155"/>
      <c r="AP200" s="154"/>
      <c r="AQ200" s="226">
        <f t="shared" si="370"/>
        <v>0</v>
      </c>
      <c r="AR200" s="154"/>
      <c r="AS200" s="226">
        <f t="shared" si="371"/>
        <v>0</v>
      </c>
      <c r="AT200" s="154"/>
      <c r="AU200" s="226">
        <f t="shared" si="372"/>
        <v>0</v>
      </c>
      <c r="AV200" s="154"/>
      <c r="AW200" s="226">
        <f t="shared" si="373"/>
        <v>0</v>
      </c>
      <c r="AX200" s="155"/>
      <c r="AY200" s="148"/>
      <c r="AZ200" s="232"/>
      <c r="BA200" s="232"/>
      <c r="BB200" s="232"/>
      <c r="BC200" s="232"/>
      <c r="BD200" s="232"/>
      <c r="BE200" s="232"/>
      <c r="BF200" s="232">
        <f t="shared" si="346"/>
        <v>0</v>
      </c>
      <c r="BG200" s="232">
        <f t="shared" si="347"/>
        <v>0</v>
      </c>
      <c r="BH200" s="232">
        <f t="shared" si="348"/>
        <v>0</v>
      </c>
      <c r="BI200" s="232">
        <f t="shared" si="349"/>
        <v>0</v>
      </c>
      <c r="BJ200" s="232">
        <f t="shared" si="350"/>
        <v>0</v>
      </c>
      <c r="BK200" s="232">
        <f t="shared" si="351"/>
        <v>0</v>
      </c>
      <c r="BL200" s="233">
        <f t="shared" si="374"/>
        <v>0</v>
      </c>
      <c r="BM200" s="150"/>
    </row>
    <row r="201" spans="1:65" s="69" customFormat="1" ht="11.25" customHeight="1">
      <c r="A201" s="329" t="s">
        <v>345</v>
      </c>
      <c r="B201" s="330"/>
      <c r="C201" s="324"/>
      <c r="D201" s="107">
        <v>14</v>
      </c>
      <c r="E201" s="129" t="s">
        <v>319</v>
      </c>
      <c r="F201" s="123" t="s">
        <v>150</v>
      </c>
      <c r="G201" s="242">
        <v>1.98</v>
      </c>
      <c r="H201" s="359">
        <v>25</v>
      </c>
      <c r="I201" s="243"/>
      <c r="J201" s="119">
        <v>1737057</v>
      </c>
      <c r="K201" s="244"/>
      <c r="L201" s="368">
        <v>44060</v>
      </c>
      <c r="M201" s="369"/>
      <c r="N201" s="244"/>
      <c r="O201" s="368">
        <v>44081</v>
      </c>
      <c r="P201" s="369"/>
      <c r="Q201" s="210"/>
      <c r="R201" s="140"/>
      <c r="S201" s="245">
        <f t="shared" si="366"/>
        <v>0</v>
      </c>
      <c r="T201" s="210"/>
      <c r="U201" s="140"/>
      <c r="V201" s="245">
        <f t="shared" si="367"/>
        <v>0</v>
      </c>
      <c r="W201" s="210"/>
      <c r="X201" s="140"/>
      <c r="Y201" s="245">
        <f t="shared" si="368"/>
        <v>0</v>
      </c>
      <c r="Z201" s="210"/>
      <c r="AA201" s="210"/>
      <c r="AB201" s="240"/>
      <c r="AC201" s="246"/>
      <c r="AD201" s="210"/>
      <c r="AE201" s="161">
        <f t="shared" si="369"/>
        <v>0</v>
      </c>
      <c r="AF201" s="99"/>
      <c r="AG201" s="154"/>
      <c r="AH201" s="154">
        <f t="shared" si="289"/>
        <v>0</v>
      </c>
      <c r="AI201" s="154"/>
      <c r="AJ201" s="154">
        <f t="shared" si="290"/>
        <v>0</v>
      </c>
      <c r="AK201" s="154"/>
      <c r="AL201" s="154">
        <f t="shared" si="291"/>
        <v>0</v>
      </c>
      <c r="AM201" s="154"/>
      <c r="AN201" s="154">
        <f t="shared" si="334"/>
        <v>0</v>
      </c>
      <c r="AO201" s="155"/>
      <c r="AP201" s="154"/>
      <c r="AQ201" s="226">
        <f t="shared" si="370"/>
        <v>0</v>
      </c>
      <c r="AR201" s="154"/>
      <c r="AS201" s="226">
        <f t="shared" si="371"/>
        <v>0</v>
      </c>
      <c r="AT201" s="154"/>
      <c r="AU201" s="226">
        <f t="shared" si="372"/>
        <v>0</v>
      </c>
      <c r="AV201" s="154"/>
      <c r="AW201" s="226">
        <f t="shared" si="373"/>
        <v>0</v>
      </c>
      <c r="AX201" s="155"/>
      <c r="AY201" s="148"/>
      <c r="AZ201" s="232"/>
      <c r="BA201" s="232"/>
      <c r="BB201" s="232"/>
      <c r="BC201" s="232"/>
      <c r="BD201" s="232"/>
      <c r="BE201" s="232"/>
      <c r="BF201" s="232">
        <f t="shared" si="346"/>
        <v>0</v>
      </c>
      <c r="BG201" s="232">
        <f t="shared" si="347"/>
        <v>0</v>
      </c>
      <c r="BH201" s="232">
        <f t="shared" si="348"/>
        <v>0</v>
      </c>
      <c r="BI201" s="232">
        <f t="shared" si="349"/>
        <v>0</v>
      </c>
      <c r="BJ201" s="232">
        <f t="shared" si="350"/>
        <v>0</v>
      </c>
      <c r="BK201" s="232">
        <f t="shared" si="351"/>
        <v>0</v>
      </c>
      <c r="BL201" s="233">
        <f t="shared" si="374"/>
        <v>0</v>
      </c>
      <c r="BM201" s="150"/>
    </row>
    <row r="202" spans="1:65" s="69" customFormat="1" ht="11.25" customHeight="1">
      <c r="A202" s="333" t="s">
        <v>346</v>
      </c>
      <c r="B202" s="330"/>
      <c r="C202" s="324"/>
      <c r="D202" s="107" t="s">
        <v>98</v>
      </c>
      <c r="E202" s="129" t="s">
        <v>342</v>
      </c>
      <c r="F202" s="123" t="s">
        <v>150</v>
      </c>
      <c r="G202" s="242">
        <v>1.85</v>
      </c>
      <c r="H202" s="360">
        <v>25</v>
      </c>
      <c r="I202" s="243"/>
      <c r="J202" s="121">
        <v>1737107</v>
      </c>
      <c r="K202" s="244"/>
      <c r="L202" s="368">
        <v>44060</v>
      </c>
      <c r="M202" s="369"/>
      <c r="N202" s="244"/>
      <c r="O202" s="368">
        <v>44081</v>
      </c>
      <c r="P202" s="369"/>
      <c r="Q202" s="210"/>
      <c r="R202" s="140"/>
      <c r="S202" s="245">
        <f t="shared" si="366"/>
        <v>0</v>
      </c>
      <c r="T202" s="210"/>
      <c r="U202" s="140"/>
      <c r="V202" s="245">
        <f t="shared" si="367"/>
        <v>0</v>
      </c>
      <c r="W202" s="210"/>
      <c r="X202" s="140"/>
      <c r="Y202" s="245">
        <f t="shared" si="368"/>
        <v>0</v>
      </c>
      <c r="Z202" s="210"/>
      <c r="AA202" s="210"/>
      <c r="AB202" s="240"/>
      <c r="AC202" s="246"/>
      <c r="AD202" s="210"/>
      <c r="AE202" s="161">
        <f t="shared" si="369"/>
        <v>0</v>
      </c>
      <c r="AF202" s="99"/>
      <c r="AG202" s="154"/>
      <c r="AH202" s="154">
        <f t="shared" si="289"/>
        <v>0</v>
      </c>
      <c r="AI202" s="154"/>
      <c r="AJ202" s="154">
        <f t="shared" si="290"/>
        <v>0</v>
      </c>
      <c r="AK202" s="154"/>
      <c r="AL202" s="154">
        <f t="shared" si="291"/>
        <v>0</v>
      </c>
      <c r="AM202" s="154"/>
      <c r="AN202" s="154">
        <f t="shared" si="334"/>
        <v>0</v>
      </c>
      <c r="AO202" s="155"/>
      <c r="AP202" s="154"/>
      <c r="AQ202" s="226">
        <f t="shared" si="370"/>
        <v>0</v>
      </c>
      <c r="AR202" s="154"/>
      <c r="AS202" s="226">
        <f t="shared" si="371"/>
        <v>0</v>
      </c>
      <c r="AT202" s="154"/>
      <c r="AU202" s="226">
        <f t="shared" si="372"/>
        <v>0</v>
      </c>
      <c r="AV202" s="154"/>
      <c r="AW202" s="226">
        <f t="shared" si="373"/>
        <v>0</v>
      </c>
      <c r="AX202" s="155"/>
      <c r="AY202" s="148"/>
      <c r="AZ202" s="232"/>
      <c r="BA202" s="232"/>
      <c r="BB202" s="232"/>
      <c r="BC202" s="232"/>
      <c r="BD202" s="232"/>
      <c r="BE202" s="232"/>
      <c r="BF202" s="232">
        <f t="shared" si="346"/>
        <v>0</v>
      </c>
      <c r="BG202" s="232">
        <f t="shared" si="347"/>
        <v>0</v>
      </c>
      <c r="BH202" s="232">
        <f t="shared" si="348"/>
        <v>0</v>
      </c>
      <c r="BI202" s="232">
        <f t="shared" si="349"/>
        <v>0</v>
      </c>
      <c r="BJ202" s="232">
        <f t="shared" si="350"/>
        <v>0</v>
      </c>
      <c r="BK202" s="232">
        <f t="shared" si="351"/>
        <v>0</v>
      </c>
      <c r="BL202" s="233">
        <f t="shared" si="374"/>
        <v>0</v>
      </c>
      <c r="BM202" s="150"/>
    </row>
    <row r="203" spans="1:65" s="69" customFormat="1" ht="11.25" customHeight="1">
      <c r="A203" s="333" t="s">
        <v>346</v>
      </c>
      <c r="B203" s="330"/>
      <c r="C203" s="324"/>
      <c r="D203" s="107" t="s">
        <v>98</v>
      </c>
      <c r="E203" s="129" t="s">
        <v>342</v>
      </c>
      <c r="F203" s="123" t="s">
        <v>86</v>
      </c>
      <c r="G203" s="242">
        <v>1.18</v>
      </c>
      <c r="H203" s="360">
        <v>72</v>
      </c>
      <c r="I203" s="243"/>
      <c r="J203" s="121">
        <v>7537107</v>
      </c>
      <c r="K203" s="244"/>
      <c r="L203" s="368">
        <v>43997</v>
      </c>
      <c r="M203" s="369"/>
      <c r="N203" s="244"/>
      <c r="O203" s="368">
        <v>44018</v>
      </c>
      <c r="P203" s="369"/>
      <c r="Q203" s="210"/>
      <c r="R203" s="140"/>
      <c r="S203" s="245">
        <f t="shared" ref="S203" si="531">IF($D$18="YES", (R203), (0))</f>
        <v>0</v>
      </c>
      <c r="T203" s="210"/>
      <c r="U203" s="140"/>
      <c r="V203" s="245">
        <f t="shared" ref="V203" si="532">IF($D$18="YES", (U203), (0))</f>
        <v>0</v>
      </c>
      <c r="W203" s="210"/>
      <c r="X203" s="140"/>
      <c r="Y203" s="245">
        <f t="shared" ref="Y203" si="533">IF($D$18="YES", (X203), (0))</f>
        <v>0</v>
      </c>
      <c r="Z203" s="210"/>
      <c r="AA203" s="210"/>
      <c r="AB203" s="240"/>
      <c r="AC203" s="246"/>
      <c r="AD203" s="210"/>
      <c r="AE203" s="161">
        <f t="shared" ref="AE203" si="534">SUM(R203,S203,U203,V203,X203,Y203)</f>
        <v>0</v>
      </c>
      <c r="AF203" s="99"/>
      <c r="AG203" s="154"/>
      <c r="AH203" s="154">
        <f t="shared" ref="AH203" si="535">R203*H203</f>
        <v>0</v>
      </c>
      <c r="AI203" s="154"/>
      <c r="AJ203" s="154">
        <f t="shared" ref="AJ203" si="536">U203*H203</f>
        <v>0</v>
      </c>
      <c r="AK203" s="154"/>
      <c r="AL203" s="154">
        <f t="shared" ref="AL203" si="537">X203*H203</f>
        <v>0</v>
      </c>
      <c r="AM203" s="154"/>
      <c r="AN203" s="154">
        <f t="shared" ref="AN203" si="538">SUM(AH203,AJ203,AL203)</f>
        <v>0</v>
      </c>
      <c r="AO203" s="155"/>
      <c r="AP203" s="154"/>
      <c r="AQ203" s="226">
        <f t="shared" ref="AQ203" si="539">(R203*H203)*G203</f>
        <v>0</v>
      </c>
      <c r="AR203" s="154"/>
      <c r="AS203" s="226">
        <f t="shared" ref="AS203" si="540">(U203*H203)*G203</f>
        <v>0</v>
      </c>
      <c r="AT203" s="154"/>
      <c r="AU203" s="226">
        <f t="shared" ref="AU203" si="541">(X203*H203)*G203</f>
        <v>0</v>
      </c>
      <c r="AV203" s="154"/>
      <c r="AW203" s="226">
        <f t="shared" ref="AW203" si="542">SUM(AP203:AV203)</f>
        <v>0</v>
      </c>
      <c r="AX203" s="155"/>
      <c r="AY203" s="148"/>
      <c r="AZ203" s="232"/>
      <c r="BA203" s="232"/>
      <c r="BB203" s="232"/>
      <c r="BC203" s="232"/>
      <c r="BD203" s="232"/>
      <c r="BE203" s="232"/>
      <c r="BF203" s="232">
        <f t="shared" si="346"/>
        <v>0</v>
      </c>
      <c r="BG203" s="232">
        <f t="shared" si="347"/>
        <v>0</v>
      </c>
      <c r="BH203" s="232">
        <f t="shared" si="348"/>
        <v>0</v>
      </c>
      <c r="BI203" s="232">
        <f t="shared" si="349"/>
        <v>0</v>
      </c>
      <c r="BJ203" s="232">
        <f t="shared" si="350"/>
        <v>0</v>
      </c>
      <c r="BK203" s="232">
        <f t="shared" si="351"/>
        <v>0</v>
      </c>
      <c r="BL203" s="233">
        <f t="shared" ref="BL203" si="543">SUM(BF203:BK203)</f>
        <v>0</v>
      </c>
      <c r="BM203" s="150"/>
    </row>
    <row r="204" spans="1:65" s="69" customFormat="1" ht="11.25" customHeight="1">
      <c r="A204" s="333" t="s">
        <v>346</v>
      </c>
      <c r="B204" s="330"/>
      <c r="C204" s="324"/>
      <c r="D204" s="107" t="s">
        <v>98</v>
      </c>
      <c r="E204" s="129" t="s">
        <v>342</v>
      </c>
      <c r="F204" s="123" t="s">
        <v>317</v>
      </c>
      <c r="G204" s="242">
        <v>0.92</v>
      </c>
      <c r="H204" s="360">
        <v>105</v>
      </c>
      <c r="I204" s="243"/>
      <c r="J204" s="121">
        <v>7137104</v>
      </c>
      <c r="K204" s="244"/>
      <c r="L204" s="368">
        <v>43997</v>
      </c>
      <c r="M204" s="369"/>
      <c r="N204" s="244"/>
      <c r="O204" s="368">
        <v>44018</v>
      </c>
      <c r="P204" s="369"/>
      <c r="Q204" s="210"/>
      <c r="R204" s="140"/>
      <c r="S204" s="245">
        <f t="shared" ref="S204:S207" si="544">IF($D$18="YES", (R204), (0))</f>
        <v>0</v>
      </c>
      <c r="T204" s="210"/>
      <c r="U204" s="140"/>
      <c r="V204" s="245">
        <f t="shared" ref="V204:V207" si="545">IF($D$18="YES", (U204), (0))</f>
        <v>0</v>
      </c>
      <c r="W204" s="210"/>
      <c r="X204" s="140"/>
      <c r="Y204" s="245">
        <f t="shared" ref="Y204:Y207" si="546">IF($D$18="YES", (X204), (0))</f>
        <v>0</v>
      </c>
      <c r="Z204" s="210"/>
      <c r="AA204" s="210"/>
      <c r="AB204" s="240"/>
      <c r="AC204" s="246"/>
      <c r="AD204" s="210"/>
      <c r="AE204" s="161">
        <f t="shared" ref="AE204:AE207" si="547">SUM(R204,S204,U204,V204,X204,Y204)</f>
        <v>0</v>
      </c>
      <c r="AF204" s="99"/>
      <c r="AG204" s="154"/>
      <c r="AH204" s="154">
        <f t="shared" ref="AH204:AH207" si="548">R204*H204</f>
        <v>0</v>
      </c>
      <c r="AI204" s="154"/>
      <c r="AJ204" s="154">
        <f t="shared" ref="AJ204:AJ207" si="549">U204*H204</f>
        <v>0</v>
      </c>
      <c r="AK204" s="154"/>
      <c r="AL204" s="154">
        <f t="shared" ref="AL204:AL207" si="550">X204*H204</f>
        <v>0</v>
      </c>
      <c r="AM204" s="154"/>
      <c r="AN204" s="154">
        <f t="shared" ref="AN204:AN207" si="551">SUM(AH204,AJ204,AL204)</f>
        <v>0</v>
      </c>
      <c r="AO204" s="155"/>
      <c r="AP204" s="154"/>
      <c r="AQ204" s="226">
        <f t="shared" ref="AQ204:AQ207" si="552">(R204*H204)*G204</f>
        <v>0</v>
      </c>
      <c r="AR204" s="154"/>
      <c r="AS204" s="226">
        <f t="shared" ref="AS204:AS207" si="553">(U204*H204)*G204</f>
        <v>0</v>
      </c>
      <c r="AT204" s="154"/>
      <c r="AU204" s="226">
        <f t="shared" ref="AU204:AU207" si="554">(X204*H204)*G204</f>
        <v>0</v>
      </c>
      <c r="AV204" s="154"/>
      <c r="AW204" s="226">
        <f t="shared" ref="AW204:AW207" si="555">SUM(AP204:AV204)</f>
        <v>0</v>
      </c>
      <c r="AX204" s="155"/>
      <c r="AY204" s="148"/>
      <c r="AZ204" s="232"/>
      <c r="BA204" s="232"/>
      <c r="BB204" s="232"/>
      <c r="BC204" s="232"/>
      <c r="BD204" s="232"/>
      <c r="BE204" s="232"/>
      <c r="BF204" s="232">
        <f t="shared" si="346"/>
        <v>0</v>
      </c>
      <c r="BG204" s="232">
        <f t="shared" si="347"/>
        <v>0</v>
      </c>
      <c r="BH204" s="232">
        <f t="shared" si="348"/>
        <v>0</v>
      </c>
      <c r="BI204" s="232">
        <f t="shared" si="349"/>
        <v>0</v>
      </c>
      <c r="BJ204" s="232">
        <f t="shared" si="350"/>
        <v>0</v>
      </c>
      <c r="BK204" s="232">
        <f t="shared" si="351"/>
        <v>0</v>
      </c>
      <c r="BL204" s="233">
        <f t="shared" ref="BL204:BL207" si="556">SUM(BF204:BK204)</f>
        <v>0</v>
      </c>
      <c r="BM204" s="150"/>
    </row>
    <row r="205" spans="1:65" s="69" customFormat="1" ht="11.25" customHeight="1">
      <c r="A205" s="329" t="s">
        <v>347</v>
      </c>
      <c r="B205" s="330"/>
      <c r="C205" s="324"/>
      <c r="D205" s="107">
        <v>10</v>
      </c>
      <c r="E205" s="129" t="s">
        <v>348</v>
      </c>
      <c r="F205" s="123" t="s">
        <v>150</v>
      </c>
      <c r="G205" s="242">
        <v>1.68</v>
      </c>
      <c r="H205" s="360">
        <v>25</v>
      </c>
      <c r="I205" s="243"/>
      <c r="J205" s="121">
        <v>1739207</v>
      </c>
      <c r="K205" s="244"/>
      <c r="L205" s="368">
        <v>44060</v>
      </c>
      <c r="M205" s="369"/>
      <c r="N205" s="244"/>
      <c r="O205" s="368">
        <v>44081</v>
      </c>
      <c r="P205" s="369"/>
      <c r="Q205" s="210"/>
      <c r="R205" s="140"/>
      <c r="S205" s="245">
        <f>IF($D$18="YES", (R205), (0))</f>
        <v>0</v>
      </c>
      <c r="T205" s="210"/>
      <c r="U205" s="140"/>
      <c r="V205" s="245">
        <f>IF($D$18="YES", (U205), (0))</f>
        <v>0</v>
      </c>
      <c r="W205" s="210"/>
      <c r="X205" s="140"/>
      <c r="Y205" s="245">
        <f>IF($D$18="YES", (X205), (0))</f>
        <v>0</v>
      </c>
      <c r="Z205" s="210"/>
      <c r="AA205" s="210"/>
      <c r="AB205" s="240"/>
      <c r="AC205" s="246"/>
      <c r="AD205" s="210"/>
      <c r="AE205" s="161">
        <f>SUM(R205,S205,U205,V205,X205,Y205)</f>
        <v>0</v>
      </c>
      <c r="AF205" s="99"/>
      <c r="AG205" s="154"/>
      <c r="AH205" s="154">
        <f>R205*H205</f>
        <v>0</v>
      </c>
      <c r="AI205" s="154"/>
      <c r="AJ205" s="154">
        <f>U205*H205</f>
        <v>0</v>
      </c>
      <c r="AK205" s="154"/>
      <c r="AL205" s="154">
        <f>X205*H205</f>
        <v>0</v>
      </c>
      <c r="AM205" s="154"/>
      <c r="AN205" s="154">
        <f>SUM(AH205,AJ205,AL205)</f>
        <v>0</v>
      </c>
      <c r="AO205" s="155"/>
      <c r="AP205" s="154"/>
      <c r="AQ205" s="226">
        <f>(R205*H205)*G205</f>
        <v>0</v>
      </c>
      <c r="AR205" s="154"/>
      <c r="AS205" s="226">
        <f>(U205*H205)*G205</f>
        <v>0</v>
      </c>
      <c r="AT205" s="154"/>
      <c r="AU205" s="226">
        <f>(X205*H205)*G205</f>
        <v>0</v>
      </c>
      <c r="AV205" s="154"/>
      <c r="AW205" s="226">
        <f>SUM(AP205:AV205)</f>
        <v>0</v>
      </c>
      <c r="AX205" s="155"/>
      <c r="AY205" s="148"/>
      <c r="AZ205" s="232"/>
      <c r="BA205" s="232"/>
      <c r="BB205" s="232"/>
      <c r="BC205" s="232"/>
      <c r="BD205" s="232"/>
      <c r="BE205" s="232"/>
      <c r="BF205" s="232">
        <f>IF($O$18&lt;BF$24,0,IF($O$18&gt;BF$25,0,$AZ205))</f>
        <v>0</v>
      </c>
      <c r="BG205" s="232">
        <f>IF($O$18&lt;BG$24,0,IF($O$18&gt;BG$25,0,$BA205))</f>
        <v>0</v>
      </c>
      <c r="BH205" s="232">
        <f>IF($O$18&lt;BH$24,0,IF($O$18&gt;BH$25,0,$BB205))</f>
        <v>0</v>
      </c>
      <c r="BI205" s="232">
        <f>IF($O$18&lt;BI$24,0,IF($O$18&gt;BI$25,0,$BC205))</f>
        <v>0</v>
      </c>
      <c r="BJ205" s="232">
        <f>IF($O$18&lt;BJ$24,0,IF($O$18&gt;BJ$25,0,$BD205))</f>
        <v>0</v>
      </c>
      <c r="BK205" s="232">
        <f>IF($O$18&lt;BK$24,0,IF($O$18&gt;BK$25,0,$BE205))</f>
        <v>0</v>
      </c>
      <c r="BL205" s="233">
        <f t="shared" ref="BL205" si="557">SUM(BF205:BK205)</f>
        <v>0</v>
      </c>
      <c r="BM205" s="150"/>
    </row>
    <row r="206" spans="1:65" s="69" customFormat="1" ht="11.25" customHeight="1">
      <c r="A206" s="333" t="s">
        <v>349</v>
      </c>
      <c r="B206" s="330"/>
      <c r="C206" s="326" t="s">
        <v>63</v>
      </c>
      <c r="D206" s="107" t="s">
        <v>98</v>
      </c>
      <c r="E206" s="129" t="s">
        <v>350</v>
      </c>
      <c r="F206" s="123" t="s">
        <v>86</v>
      </c>
      <c r="G206" s="242">
        <v>1.18</v>
      </c>
      <c r="H206" s="360">
        <v>72</v>
      </c>
      <c r="I206" s="243"/>
      <c r="J206" s="121">
        <v>7537407</v>
      </c>
      <c r="K206" s="244"/>
      <c r="L206" s="368">
        <v>43997</v>
      </c>
      <c r="M206" s="369"/>
      <c r="N206" s="244"/>
      <c r="O206" s="368">
        <v>44018</v>
      </c>
      <c r="P206" s="369"/>
      <c r="Q206" s="210"/>
      <c r="R206" s="140"/>
      <c r="S206" s="245">
        <f t="shared" si="544"/>
        <v>0</v>
      </c>
      <c r="T206" s="210"/>
      <c r="U206" s="140"/>
      <c r="V206" s="245">
        <f t="shared" si="545"/>
        <v>0</v>
      </c>
      <c r="W206" s="210"/>
      <c r="X206" s="140"/>
      <c r="Y206" s="245">
        <f t="shared" si="546"/>
        <v>0</v>
      </c>
      <c r="Z206" s="210"/>
      <c r="AA206" s="210"/>
      <c r="AB206" s="240"/>
      <c r="AC206" s="246"/>
      <c r="AD206" s="210"/>
      <c r="AE206" s="161">
        <f t="shared" si="547"/>
        <v>0</v>
      </c>
      <c r="AF206" s="99"/>
      <c r="AG206" s="154"/>
      <c r="AH206" s="154">
        <f t="shared" si="548"/>
        <v>0</v>
      </c>
      <c r="AI206" s="154"/>
      <c r="AJ206" s="154">
        <f t="shared" si="549"/>
        <v>0</v>
      </c>
      <c r="AK206" s="154"/>
      <c r="AL206" s="154">
        <f t="shared" si="550"/>
        <v>0</v>
      </c>
      <c r="AM206" s="154"/>
      <c r="AN206" s="154">
        <f t="shared" si="551"/>
        <v>0</v>
      </c>
      <c r="AO206" s="155"/>
      <c r="AP206" s="154"/>
      <c r="AQ206" s="226">
        <f t="shared" si="552"/>
        <v>0</v>
      </c>
      <c r="AR206" s="154"/>
      <c r="AS206" s="226">
        <f t="shared" si="553"/>
        <v>0</v>
      </c>
      <c r="AT206" s="154"/>
      <c r="AU206" s="226">
        <f t="shared" si="554"/>
        <v>0</v>
      </c>
      <c r="AV206" s="154"/>
      <c r="AW206" s="226">
        <f t="shared" si="555"/>
        <v>0</v>
      </c>
      <c r="AX206" s="155"/>
      <c r="AY206" s="148"/>
      <c r="AZ206" s="232"/>
      <c r="BA206" s="232"/>
      <c r="BB206" s="232"/>
      <c r="BC206" s="232"/>
      <c r="BD206" s="232"/>
      <c r="BE206" s="232"/>
      <c r="BF206" s="232">
        <f t="shared" si="346"/>
        <v>0</v>
      </c>
      <c r="BG206" s="232">
        <f t="shared" si="347"/>
        <v>0</v>
      </c>
      <c r="BH206" s="232">
        <f t="shared" si="348"/>
        <v>0</v>
      </c>
      <c r="BI206" s="232">
        <f t="shared" si="349"/>
        <v>0</v>
      </c>
      <c r="BJ206" s="232">
        <f t="shared" si="350"/>
        <v>0</v>
      </c>
      <c r="BK206" s="232">
        <f t="shared" si="351"/>
        <v>0</v>
      </c>
      <c r="BL206" s="233">
        <f t="shared" si="556"/>
        <v>0</v>
      </c>
      <c r="BM206" s="150"/>
    </row>
    <row r="207" spans="1:65" s="69" customFormat="1" ht="11.25" customHeight="1">
      <c r="A207" s="333" t="s">
        <v>349</v>
      </c>
      <c r="B207" s="330"/>
      <c r="C207" s="326" t="s">
        <v>63</v>
      </c>
      <c r="D207" s="107">
        <v>3</v>
      </c>
      <c r="E207" s="129" t="s">
        <v>350</v>
      </c>
      <c r="F207" s="123" t="s">
        <v>317</v>
      </c>
      <c r="G207" s="242">
        <v>0.92</v>
      </c>
      <c r="H207" s="360">
        <v>105</v>
      </c>
      <c r="I207" s="243"/>
      <c r="J207" s="121">
        <v>7137404</v>
      </c>
      <c r="K207" s="244"/>
      <c r="L207" s="368">
        <v>43997</v>
      </c>
      <c r="M207" s="369"/>
      <c r="N207" s="244"/>
      <c r="O207" s="368">
        <v>44018</v>
      </c>
      <c r="P207" s="369"/>
      <c r="Q207" s="210"/>
      <c r="R207" s="140"/>
      <c r="S207" s="245">
        <f t="shared" si="544"/>
        <v>0</v>
      </c>
      <c r="T207" s="210"/>
      <c r="U207" s="140"/>
      <c r="V207" s="245">
        <f t="shared" si="545"/>
        <v>0</v>
      </c>
      <c r="W207" s="210"/>
      <c r="X207" s="140"/>
      <c r="Y207" s="245">
        <f t="shared" si="546"/>
        <v>0</v>
      </c>
      <c r="Z207" s="210"/>
      <c r="AA207" s="210"/>
      <c r="AB207" s="240"/>
      <c r="AC207" s="246"/>
      <c r="AD207" s="210"/>
      <c r="AE207" s="161">
        <f t="shared" si="547"/>
        <v>0</v>
      </c>
      <c r="AF207" s="99"/>
      <c r="AG207" s="154"/>
      <c r="AH207" s="154">
        <f t="shared" si="548"/>
        <v>0</v>
      </c>
      <c r="AI207" s="154"/>
      <c r="AJ207" s="154">
        <f t="shared" si="549"/>
        <v>0</v>
      </c>
      <c r="AK207" s="154"/>
      <c r="AL207" s="154">
        <f t="shared" si="550"/>
        <v>0</v>
      </c>
      <c r="AM207" s="154"/>
      <c r="AN207" s="154">
        <f t="shared" si="551"/>
        <v>0</v>
      </c>
      <c r="AO207" s="155"/>
      <c r="AP207" s="154"/>
      <c r="AQ207" s="226">
        <f t="shared" si="552"/>
        <v>0</v>
      </c>
      <c r="AR207" s="154"/>
      <c r="AS207" s="226">
        <f t="shared" si="553"/>
        <v>0</v>
      </c>
      <c r="AT207" s="154"/>
      <c r="AU207" s="226">
        <f t="shared" si="554"/>
        <v>0</v>
      </c>
      <c r="AV207" s="154"/>
      <c r="AW207" s="226">
        <f t="shared" si="555"/>
        <v>0</v>
      </c>
      <c r="AX207" s="155"/>
      <c r="AY207" s="148"/>
      <c r="AZ207" s="232"/>
      <c r="BA207" s="232"/>
      <c r="BB207" s="232"/>
      <c r="BC207" s="232"/>
      <c r="BD207" s="232"/>
      <c r="BE207" s="232"/>
      <c r="BF207" s="232">
        <f t="shared" si="346"/>
        <v>0</v>
      </c>
      <c r="BG207" s="232">
        <f t="shared" si="347"/>
        <v>0</v>
      </c>
      <c r="BH207" s="232">
        <f t="shared" si="348"/>
        <v>0</v>
      </c>
      <c r="BI207" s="232">
        <f t="shared" si="349"/>
        <v>0</v>
      </c>
      <c r="BJ207" s="232">
        <f t="shared" si="350"/>
        <v>0</v>
      </c>
      <c r="BK207" s="232">
        <f t="shared" si="351"/>
        <v>0</v>
      </c>
      <c r="BL207" s="233">
        <f t="shared" si="556"/>
        <v>0</v>
      </c>
      <c r="BM207" s="150"/>
    </row>
    <row r="208" spans="1:65" s="69" customFormat="1" ht="11.25" customHeight="1">
      <c r="A208" s="333" t="s">
        <v>351</v>
      </c>
      <c r="B208" s="330"/>
      <c r="C208" s="315"/>
      <c r="D208" s="107" t="s">
        <v>98</v>
      </c>
      <c r="E208" s="129" t="s">
        <v>352</v>
      </c>
      <c r="F208" s="123" t="s">
        <v>86</v>
      </c>
      <c r="G208" s="242">
        <v>1.18</v>
      </c>
      <c r="H208" s="360">
        <v>72</v>
      </c>
      <c r="I208" s="243"/>
      <c r="J208" s="121">
        <v>7537497</v>
      </c>
      <c r="K208" s="244"/>
      <c r="L208" s="368">
        <v>43997</v>
      </c>
      <c r="M208" s="369"/>
      <c r="N208" s="244"/>
      <c r="O208" s="368">
        <v>44018</v>
      </c>
      <c r="P208" s="369"/>
      <c r="Q208" s="210"/>
      <c r="R208" s="140"/>
      <c r="S208" s="245">
        <f t="shared" ref="S208" si="558">IF($D$18="YES", (R208), (0))</f>
        <v>0</v>
      </c>
      <c r="T208" s="210"/>
      <c r="U208" s="140"/>
      <c r="V208" s="245">
        <f t="shared" ref="V208" si="559">IF($D$18="YES", (U208), (0))</f>
        <v>0</v>
      </c>
      <c r="W208" s="210"/>
      <c r="X208" s="140"/>
      <c r="Y208" s="245">
        <f t="shared" ref="Y208" si="560">IF($D$18="YES", (X208), (0))</f>
        <v>0</v>
      </c>
      <c r="Z208" s="210"/>
      <c r="AA208" s="210"/>
      <c r="AB208" s="240"/>
      <c r="AC208" s="246"/>
      <c r="AD208" s="210"/>
      <c r="AE208" s="161">
        <f t="shared" ref="AE208" si="561">SUM(R208,S208,U208,V208,X208,Y208)</f>
        <v>0</v>
      </c>
      <c r="AF208" s="99"/>
      <c r="AG208" s="154"/>
      <c r="AH208" s="154">
        <f t="shared" ref="AH208" si="562">R208*H208</f>
        <v>0</v>
      </c>
      <c r="AI208" s="154"/>
      <c r="AJ208" s="154">
        <f t="shared" ref="AJ208" si="563">U208*H208</f>
        <v>0</v>
      </c>
      <c r="AK208" s="154"/>
      <c r="AL208" s="154">
        <f t="shared" ref="AL208" si="564">X208*H208</f>
        <v>0</v>
      </c>
      <c r="AM208" s="154"/>
      <c r="AN208" s="154">
        <f t="shared" ref="AN208" si="565">SUM(AH208,AJ208,AL208)</f>
        <v>0</v>
      </c>
      <c r="AO208" s="155"/>
      <c r="AP208" s="154"/>
      <c r="AQ208" s="226">
        <f t="shared" ref="AQ208" si="566">(R208*H208)*G208</f>
        <v>0</v>
      </c>
      <c r="AR208" s="154"/>
      <c r="AS208" s="226">
        <f t="shared" ref="AS208" si="567">(U208*H208)*G208</f>
        <v>0</v>
      </c>
      <c r="AT208" s="154"/>
      <c r="AU208" s="226">
        <f t="shared" ref="AU208" si="568">(X208*H208)*G208</f>
        <v>0</v>
      </c>
      <c r="AV208" s="154"/>
      <c r="AW208" s="226">
        <f t="shared" ref="AW208" si="569">SUM(AP208:AV208)</f>
        <v>0</v>
      </c>
      <c r="AX208" s="155"/>
      <c r="AY208" s="148"/>
      <c r="AZ208" s="232"/>
      <c r="BA208" s="232"/>
      <c r="BB208" s="232"/>
      <c r="BC208" s="232"/>
      <c r="BD208" s="232"/>
      <c r="BE208" s="232"/>
      <c r="BF208" s="232">
        <f t="shared" si="346"/>
        <v>0</v>
      </c>
      <c r="BG208" s="232">
        <f t="shared" si="347"/>
        <v>0</v>
      </c>
      <c r="BH208" s="232">
        <f t="shared" si="348"/>
        <v>0</v>
      </c>
      <c r="BI208" s="232">
        <f t="shared" si="349"/>
        <v>0</v>
      </c>
      <c r="BJ208" s="232">
        <f t="shared" si="350"/>
        <v>0</v>
      </c>
      <c r="BK208" s="232">
        <f t="shared" si="351"/>
        <v>0</v>
      </c>
      <c r="BL208" s="233">
        <f t="shared" ref="BL208" si="570">SUM(BF208:BK208)</f>
        <v>0</v>
      </c>
      <c r="BM208" s="150"/>
    </row>
    <row r="209" spans="1:65" s="69" customFormat="1" ht="11.25" customHeight="1">
      <c r="A209" s="329" t="s">
        <v>353</v>
      </c>
      <c r="B209" s="330"/>
      <c r="C209" s="324"/>
      <c r="D209" s="107">
        <v>6</v>
      </c>
      <c r="E209" s="129" t="s">
        <v>354</v>
      </c>
      <c r="F209" s="123" t="s">
        <v>150</v>
      </c>
      <c r="G209" s="242">
        <v>1.75</v>
      </c>
      <c r="H209" s="359">
        <v>25</v>
      </c>
      <c r="I209" s="243"/>
      <c r="J209" s="121">
        <v>1737607</v>
      </c>
      <c r="K209" s="244"/>
      <c r="L209" s="368">
        <v>44060</v>
      </c>
      <c r="M209" s="369"/>
      <c r="N209" s="244"/>
      <c r="O209" s="368">
        <v>44081</v>
      </c>
      <c r="P209" s="369"/>
      <c r="Q209" s="210"/>
      <c r="R209" s="140"/>
      <c r="S209" s="245">
        <f t="shared" si="366"/>
        <v>0</v>
      </c>
      <c r="T209" s="210"/>
      <c r="U209" s="140"/>
      <c r="V209" s="245">
        <f t="shared" si="367"/>
        <v>0</v>
      </c>
      <c r="W209" s="210"/>
      <c r="X209" s="140"/>
      <c r="Y209" s="245">
        <f t="shared" si="368"/>
        <v>0</v>
      </c>
      <c r="Z209" s="210"/>
      <c r="AA209" s="210"/>
      <c r="AB209" s="240"/>
      <c r="AC209" s="246"/>
      <c r="AD209" s="210"/>
      <c r="AE209" s="161">
        <f t="shared" si="369"/>
        <v>0</v>
      </c>
      <c r="AF209" s="99"/>
      <c r="AG209" s="154"/>
      <c r="AH209" s="154">
        <f t="shared" si="289"/>
        <v>0</v>
      </c>
      <c r="AI209" s="154"/>
      <c r="AJ209" s="154">
        <f t="shared" si="290"/>
        <v>0</v>
      </c>
      <c r="AK209" s="154"/>
      <c r="AL209" s="154">
        <f t="shared" si="291"/>
        <v>0</v>
      </c>
      <c r="AM209" s="154"/>
      <c r="AN209" s="154">
        <f t="shared" si="334"/>
        <v>0</v>
      </c>
      <c r="AO209" s="155"/>
      <c r="AP209" s="154"/>
      <c r="AQ209" s="226">
        <f t="shared" si="370"/>
        <v>0</v>
      </c>
      <c r="AR209" s="154"/>
      <c r="AS209" s="226">
        <f t="shared" si="371"/>
        <v>0</v>
      </c>
      <c r="AT209" s="154"/>
      <c r="AU209" s="226">
        <f t="shared" si="372"/>
        <v>0</v>
      </c>
      <c r="AV209" s="154"/>
      <c r="AW209" s="226">
        <f t="shared" si="373"/>
        <v>0</v>
      </c>
      <c r="AX209" s="155"/>
      <c r="AY209" s="148"/>
      <c r="AZ209" s="232"/>
      <c r="BA209" s="232"/>
      <c r="BB209" s="232"/>
      <c r="BC209" s="232"/>
      <c r="BD209" s="232"/>
      <c r="BE209" s="232"/>
      <c r="BF209" s="232">
        <f t="shared" si="346"/>
        <v>0</v>
      </c>
      <c r="BG209" s="232">
        <f t="shared" si="347"/>
        <v>0</v>
      </c>
      <c r="BH209" s="232">
        <f t="shared" si="348"/>
        <v>0</v>
      </c>
      <c r="BI209" s="232">
        <f t="shared" si="349"/>
        <v>0</v>
      </c>
      <c r="BJ209" s="232">
        <f t="shared" si="350"/>
        <v>0</v>
      </c>
      <c r="BK209" s="232">
        <f t="shared" si="351"/>
        <v>0</v>
      </c>
      <c r="BL209" s="233">
        <f t="shared" si="374"/>
        <v>0</v>
      </c>
      <c r="BM209" s="150"/>
    </row>
    <row r="210" spans="1:65" s="69" customFormat="1" ht="11.25" customHeight="1">
      <c r="A210" s="329" t="s">
        <v>355</v>
      </c>
      <c r="B210" s="330"/>
      <c r="C210" s="326" t="s">
        <v>63</v>
      </c>
      <c r="D210" s="107" t="s">
        <v>98</v>
      </c>
      <c r="E210" s="129" t="s">
        <v>356</v>
      </c>
      <c r="F210" s="123" t="s">
        <v>86</v>
      </c>
      <c r="G210" s="242">
        <v>1.18</v>
      </c>
      <c r="H210" s="359">
        <v>72</v>
      </c>
      <c r="I210" s="243"/>
      <c r="J210" s="121">
        <v>7538207</v>
      </c>
      <c r="K210" s="244"/>
      <c r="L210" s="368">
        <v>43997</v>
      </c>
      <c r="M210" s="369"/>
      <c r="N210" s="244"/>
      <c r="O210" s="368">
        <v>44018</v>
      </c>
      <c r="P210" s="369"/>
      <c r="Q210" s="210"/>
      <c r="R210" s="140"/>
      <c r="S210" s="245">
        <f t="shared" ref="S210" si="571">IF($D$18="YES", (R210), (0))</f>
        <v>0</v>
      </c>
      <c r="T210" s="210"/>
      <c r="U210" s="140"/>
      <c r="V210" s="245">
        <f t="shared" ref="V210" si="572">IF($D$18="YES", (U210), (0))</f>
        <v>0</v>
      </c>
      <c r="W210" s="210"/>
      <c r="X210" s="140"/>
      <c r="Y210" s="245">
        <f t="shared" ref="Y210" si="573">IF($D$18="YES", (X210), (0))</f>
        <v>0</v>
      </c>
      <c r="Z210" s="210"/>
      <c r="AA210" s="210"/>
      <c r="AB210" s="240"/>
      <c r="AC210" s="246"/>
      <c r="AD210" s="210"/>
      <c r="AE210" s="161">
        <f t="shared" ref="AE210" si="574">SUM(R210,S210,U210,V210,X210,Y210)</f>
        <v>0</v>
      </c>
      <c r="AF210" s="99"/>
      <c r="AG210" s="154"/>
      <c r="AH210" s="154">
        <f t="shared" ref="AH210" si="575">R210*H210</f>
        <v>0</v>
      </c>
      <c r="AI210" s="154"/>
      <c r="AJ210" s="154">
        <f t="shared" ref="AJ210" si="576">U210*H210</f>
        <v>0</v>
      </c>
      <c r="AK210" s="154"/>
      <c r="AL210" s="154">
        <f t="shared" ref="AL210" si="577">X210*H210</f>
        <v>0</v>
      </c>
      <c r="AM210" s="154"/>
      <c r="AN210" s="154">
        <f t="shared" ref="AN210" si="578">SUM(AH210,AJ210,AL210)</f>
        <v>0</v>
      </c>
      <c r="AO210" s="155"/>
      <c r="AP210" s="154"/>
      <c r="AQ210" s="226">
        <f t="shared" ref="AQ210" si="579">(R210*H210)*G210</f>
        <v>0</v>
      </c>
      <c r="AR210" s="154"/>
      <c r="AS210" s="226">
        <f t="shared" ref="AS210" si="580">(U210*H210)*G210</f>
        <v>0</v>
      </c>
      <c r="AT210" s="154"/>
      <c r="AU210" s="226">
        <f t="shared" ref="AU210" si="581">(X210*H210)*G210</f>
        <v>0</v>
      </c>
      <c r="AV210" s="154"/>
      <c r="AW210" s="226">
        <f t="shared" ref="AW210" si="582">SUM(AP210:AV210)</f>
        <v>0</v>
      </c>
      <c r="AX210" s="155"/>
      <c r="AY210" s="148"/>
      <c r="AZ210" s="232"/>
      <c r="BA210" s="232"/>
      <c r="BB210" s="232"/>
      <c r="BC210" s="232"/>
      <c r="BD210" s="232"/>
      <c r="BE210" s="232"/>
      <c r="BF210" s="232">
        <f t="shared" si="346"/>
        <v>0</v>
      </c>
      <c r="BG210" s="232">
        <f t="shared" si="347"/>
        <v>0</v>
      </c>
      <c r="BH210" s="232">
        <f t="shared" si="348"/>
        <v>0</v>
      </c>
      <c r="BI210" s="232">
        <f t="shared" si="349"/>
        <v>0</v>
      </c>
      <c r="BJ210" s="232">
        <f t="shared" si="350"/>
        <v>0</v>
      </c>
      <c r="BK210" s="232">
        <f t="shared" si="351"/>
        <v>0</v>
      </c>
      <c r="BL210" s="233">
        <f t="shared" ref="BL210" si="583">SUM(BF210:BK210)</f>
        <v>0</v>
      </c>
      <c r="BM210" s="150"/>
    </row>
    <row r="211" spans="1:65" s="69" customFormat="1" ht="11.25" customHeight="1">
      <c r="A211" s="329" t="s">
        <v>357</v>
      </c>
      <c r="B211" s="330"/>
      <c r="C211" s="324"/>
      <c r="D211" s="107" t="s">
        <v>98</v>
      </c>
      <c r="E211" s="129" t="s">
        <v>358</v>
      </c>
      <c r="F211" s="123" t="s">
        <v>150</v>
      </c>
      <c r="G211" s="242">
        <v>2.65</v>
      </c>
      <c r="H211" s="360">
        <v>25</v>
      </c>
      <c r="I211" s="243"/>
      <c r="J211" s="121">
        <v>1738377</v>
      </c>
      <c r="K211" s="244"/>
      <c r="L211" s="368">
        <v>44060</v>
      </c>
      <c r="M211" s="369"/>
      <c r="N211" s="244"/>
      <c r="O211" s="368">
        <v>44081</v>
      </c>
      <c r="P211" s="369"/>
      <c r="Q211" s="210"/>
      <c r="R211" s="140"/>
      <c r="S211" s="245">
        <f t="shared" si="366"/>
        <v>0</v>
      </c>
      <c r="T211" s="210"/>
      <c r="U211" s="140"/>
      <c r="V211" s="245">
        <f t="shared" si="367"/>
        <v>0</v>
      </c>
      <c r="W211" s="210"/>
      <c r="X211" s="140"/>
      <c r="Y211" s="245">
        <f t="shared" si="368"/>
        <v>0</v>
      </c>
      <c r="Z211" s="210"/>
      <c r="AA211" s="210"/>
      <c r="AB211" s="240"/>
      <c r="AC211" s="246"/>
      <c r="AD211" s="210"/>
      <c r="AE211" s="161">
        <f t="shared" si="369"/>
        <v>0</v>
      </c>
      <c r="AF211" s="99"/>
      <c r="AG211" s="154"/>
      <c r="AH211" s="154">
        <f t="shared" si="289"/>
        <v>0</v>
      </c>
      <c r="AI211" s="154"/>
      <c r="AJ211" s="154">
        <f t="shared" si="290"/>
        <v>0</v>
      </c>
      <c r="AK211" s="154"/>
      <c r="AL211" s="154">
        <f t="shared" si="291"/>
        <v>0</v>
      </c>
      <c r="AM211" s="154"/>
      <c r="AN211" s="154">
        <f t="shared" ref="AN211:AN223" si="584">SUM(AH211,AJ211,AL211)</f>
        <v>0</v>
      </c>
      <c r="AO211" s="155"/>
      <c r="AP211" s="154"/>
      <c r="AQ211" s="226">
        <f t="shared" si="370"/>
        <v>0</v>
      </c>
      <c r="AR211" s="154"/>
      <c r="AS211" s="226">
        <f t="shared" si="371"/>
        <v>0</v>
      </c>
      <c r="AT211" s="154"/>
      <c r="AU211" s="226">
        <f t="shared" si="372"/>
        <v>0</v>
      </c>
      <c r="AV211" s="154"/>
      <c r="AW211" s="226">
        <f t="shared" si="373"/>
        <v>0</v>
      </c>
      <c r="AX211" s="155"/>
      <c r="AY211" s="148"/>
      <c r="AZ211" s="232"/>
      <c r="BA211" s="232"/>
      <c r="BB211" s="232"/>
      <c r="BC211" s="232"/>
      <c r="BD211" s="232"/>
      <c r="BE211" s="232"/>
      <c r="BF211" s="232">
        <f t="shared" si="346"/>
        <v>0</v>
      </c>
      <c r="BG211" s="232">
        <f t="shared" si="347"/>
        <v>0</v>
      </c>
      <c r="BH211" s="232">
        <f t="shared" si="348"/>
        <v>0</v>
      </c>
      <c r="BI211" s="232">
        <f t="shared" si="349"/>
        <v>0</v>
      </c>
      <c r="BJ211" s="232">
        <f t="shared" si="350"/>
        <v>0</v>
      </c>
      <c r="BK211" s="232">
        <f t="shared" si="351"/>
        <v>0</v>
      </c>
      <c r="BL211" s="233">
        <f t="shared" si="374"/>
        <v>0</v>
      </c>
      <c r="BM211" s="150"/>
    </row>
    <row r="212" spans="1:65" s="69" customFormat="1" ht="11.25" customHeight="1">
      <c r="A212" s="329" t="s">
        <v>357</v>
      </c>
      <c r="B212" s="330"/>
      <c r="C212" s="324"/>
      <c r="D212" s="107" t="s">
        <v>98</v>
      </c>
      <c r="E212" s="129" t="s">
        <v>358</v>
      </c>
      <c r="F212" s="123" t="s">
        <v>86</v>
      </c>
      <c r="G212" s="242">
        <v>1.18</v>
      </c>
      <c r="H212" s="360">
        <v>72</v>
      </c>
      <c r="I212" s="243"/>
      <c r="J212" s="121">
        <v>7538377</v>
      </c>
      <c r="K212" s="244"/>
      <c r="L212" s="368">
        <v>43997</v>
      </c>
      <c r="M212" s="369"/>
      <c r="N212" s="244"/>
      <c r="O212" s="368">
        <v>44018</v>
      </c>
      <c r="P212" s="369"/>
      <c r="Q212" s="210"/>
      <c r="R212" s="140"/>
      <c r="S212" s="245">
        <f t="shared" ref="S212" si="585">IF($D$18="YES", (R212), (0))</f>
        <v>0</v>
      </c>
      <c r="T212" s="210"/>
      <c r="U212" s="140"/>
      <c r="V212" s="245">
        <f t="shared" ref="V212" si="586">IF($D$18="YES", (U212), (0))</f>
        <v>0</v>
      </c>
      <c r="W212" s="210"/>
      <c r="X212" s="140"/>
      <c r="Y212" s="245">
        <f t="shared" ref="Y212" si="587">IF($D$18="YES", (X212), (0))</f>
        <v>0</v>
      </c>
      <c r="Z212" s="210"/>
      <c r="AA212" s="210"/>
      <c r="AB212" s="240"/>
      <c r="AC212" s="246"/>
      <c r="AD212" s="210"/>
      <c r="AE212" s="161">
        <f t="shared" ref="AE212" si="588">SUM(R212,S212,U212,V212,X212,Y212)</f>
        <v>0</v>
      </c>
      <c r="AF212" s="99"/>
      <c r="AG212" s="154"/>
      <c r="AH212" s="154">
        <f t="shared" ref="AH212" si="589">R212*H212</f>
        <v>0</v>
      </c>
      <c r="AI212" s="154"/>
      <c r="AJ212" s="154">
        <f t="shared" ref="AJ212" si="590">U212*H212</f>
        <v>0</v>
      </c>
      <c r="AK212" s="154"/>
      <c r="AL212" s="154">
        <f t="shared" ref="AL212" si="591">X212*H212</f>
        <v>0</v>
      </c>
      <c r="AM212" s="154"/>
      <c r="AN212" s="154">
        <f t="shared" ref="AN212" si="592">SUM(AH212,AJ212,AL212)</f>
        <v>0</v>
      </c>
      <c r="AO212" s="155"/>
      <c r="AP212" s="154"/>
      <c r="AQ212" s="226">
        <f t="shared" ref="AQ212" si="593">(R212*H212)*G212</f>
        <v>0</v>
      </c>
      <c r="AR212" s="154"/>
      <c r="AS212" s="226">
        <f t="shared" ref="AS212" si="594">(U212*H212)*G212</f>
        <v>0</v>
      </c>
      <c r="AT212" s="154"/>
      <c r="AU212" s="226">
        <f t="shared" ref="AU212" si="595">(X212*H212)*G212</f>
        <v>0</v>
      </c>
      <c r="AV212" s="154"/>
      <c r="AW212" s="226">
        <f t="shared" ref="AW212" si="596">SUM(AP212:AV212)</f>
        <v>0</v>
      </c>
      <c r="AX212" s="155"/>
      <c r="AY212" s="148"/>
      <c r="AZ212" s="232"/>
      <c r="BA212" s="232"/>
      <c r="BB212" s="232"/>
      <c r="BC212" s="232"/>
      <c r="BD212" s="232"/>
      <c r="BE212" s="232"/>
      <c r="BF212" s="232">
        <f t="shared" si="346"/>
        <v>0</v>
      </c>
      <c r="BG212" s="232">
        <f t="shared" si="347"/>
        <v>0</v>
      </c>
      <c r="BH212" s="232">
        <f t="shared" si="348"/>
        <v>0</v>
      </c>
      <c r="BI212" s="232">
        <f t="shared" si="349"/>
        <v>0</v>
      </c>
      <c r="BJ212" s="232">
        <f t="shared" si="350"/>
        <v>0</v>
      </c>
      <c r="BK212" s="232">
        <f t="shared" si="351"/>
        <v>0</v>
      </c>
      <c r="BL212" s="233">
        <f t="shared" ref="BL212" si="597">SUM(BF212:BK212)</f>
        <v>0</v>
      </c>
      <c r="BM212" s="150"/>
    </row>
    <row r="213" spans="1:65" s="69" customFormat="1" ht="11.25" customHeight="1">
      <c r="A213" s="329" t="s">
        <v>359</v>
      </c>
      <c r="B213" s="330"/>
      <c r="C213" s="315"/>
      <c r="D213" s="107" t="s">
        <v>98</v>
      </c>
      <c r="E213" s="129" t="s">
        <v>360</v>
      </c>
      <c r="F213" s="123" t="s">
        <v>86</v>
      </c>
      <c r="G213" s="242">
        <v>1.18</v>
      </c>
      <c r="H213" s="360">
        <v>72</v>
      </c>
      <c r="I213" s="243"/>
      <c r="J213" s="121">
        <v>7538607</v>
      </c>
      <c r="K213" s="244"/>
      <c r="L213" s="368">
        <v>43997</v>
      </c>
      <c r="M213" s="369"/>
      <c r="N213" s="244"/>
      <c r="O213" s="368">
        <v>44018</v>
      </c>
      <c r="P213" s="369"/>
      <c r="Q213" s="210"/>
      <c r="R213" s="140"/>
      <c r="S213" s="245">
        <f t="shared" ref="S213" si="598">IF($D$18="YES", (R213), (0))</f>
        <v>0</v>
      </c>
      <c r="T213" s="210"/>
      <c r="U213" s="140"/>
      <c r="V213" s="245">
        <f t="shared" ref="V213" si="599">IF($D$18="YES", (U213), (0))</f>
        <v>0</v>
      </c>
      <c r="W213" s="210"/>
      <c r="X213" s="140"/>
      <c r="Y213" s="245">
        <f t="shared" ref="Y213" si="600">IF($D$18="YES", (X213), (0))</f>
        <v>0</v>
      </c>
      <c r="Z213" s="210"/>
      <c r="AA213" s="210"/>
      <c r="AB213" s="240"/>
      <c r="AC213" s="246"/>
      <c r="AD213" s="210"/>
      <c r="AE213" s="161">
        <f t="shared" ref="AE213" si="601">SUM(R213,S213,U213,V213,X213,Y213)</f>
        <v>0</v>
      </c>
      <c r="AF213" s="99"/>
      <c r="AG213" s="154"/>
      <c r="AH213" s="154">
        <f t="shared" ref="AH213" si="602">R213*H213</f>
        <v>0</v>
      </c>
      <c r="AI213" s="154"/>
      <c r="AJ213" s="154">
        <f t="shared" ref="AJ213" si="603">U213*H213</f>
        <v>0</v>
      </c>
      <c r="AK213" s="154"/>
      <c r="AL213" s="154">
        <f t="shared" ref="AL213" si="604">X213*H213</f>
        <v>0</v>
      </c>
      <c r="AM213" s="154"/>
      <c r="AN213" s="154">
        <f t="shared" ref="AN213" si="605">SUM(AH213,AJ213,AL213)</f>
        <v>0</v>
      </c>
      <c r="AO213" s="155"/>
      <c r="AP213" s="154"/>
      <c r="AQ213" s="226">
        <f t="shared" ref="AQ213" si="606">(R213*H213)*G213</f>
        <v>0</v>
      </c>
      <c r="AR213" s="154"/>
      <c r="AS213" s="226">
        <f t="shared" ref="AS213" si="607">(U213*H213)*G213</f>
        <v>0</v>
      </c>
      <c r="AT213" s="154"/>
      <c r="AU213" s="226">
        <f t="shared" ref="AU213" si="608">(X213*H213)*G213</f>
        <v>0</v>
      </c>
      <c r="AV213" s="154"/>
      <c r="AW213" s="226">
        <f t="shared" ref="AW213" si="609">SUM(AP213:AV213)</f>
        <v>0</v>
      </c>
      <c r="AX213" s="155"/>
      <c r="AY213" s="148"/>
      <c r="AZ213" s="232"/>
      <c r="BA213" s="232"/>
      <c r="BB213" s="232"/>
      <c r="BC213" s="232"/>
      <c r="BD213" s="232"/>
      <c r="BE213" s="232"/>
      <c r="BF213" s="232">
        <f t="shared" si="346"/>
        <v>0</v>
      </c>
      <c r="BG213" s="232">
        <f t="shared" si="347"/>
        <v>0</v>
      </c>
      <c r="BH213" s="232">
        <f t="shared" si="348"/>
        <v>0</v>
      </c>
      <c r="BI213" s="232">
        <f t="shared" si="349"/>
        <v>0</v>
      </c>
      <c r="BJ213" s="232">
        <f t="shared" si="350"/>
        <v>0</v>
      </c>
      <c r="BK213" s="232">
        <f t="shared" si="351"/>
        <v>0</v>
      </c>
      <c r="BL213" s="233">
        <f t="shared" ref="BL213" si="610">SUM(BF213:BK213)</f>
        <v>0</v>
      </c>
      <c r="BM213" s="150"/>
    </row>
    <row r="214" spans="1:65" s="69" customFormat="1" ht="11.25" customHeight="1">
      <c r="A214" s="329" t="s">
        <v>361</v>
      </c>
      <c r="B214" s="330"/>
      <c r="C214" s="324"/>
      <c r="D214" s="107">
        <v>2</v>
      </c>
      <c r="E214" s="129" t="s">
        <v>362</v>
      </c>
      <c r="F214" s="123" t="s">
        <v>150</v>
      </c>
      <c r="G214" s="242">
        <v>2.6</v>
      </c>
      <c r="H214" s="360">
        <v>25</v>
      </c>
      <c r="I214" s="243"/>
      <c r="J214" s="121">
        <v>1739247</v>
      </c>
      <c r="K214" s="244"/>
      <c r="L214" s="368">
        <v>44060</v>
      </c>
      <c r="M214" s="369"/>
      <c r="N214" s="244"/>
      <c r="O214" s="368">
        <v>44081</v>
      </c>
      <c r="P214" s="369"/>
      <c r="Q214" s="210"/>
      <c r="R214" s="140"/>
      <c r="S214" s="245">
        <f t="shared" si="366"/>
        <v>0</v>
      </c>
      <c r="T214" s="210"/>
      <c r="U214" s="140"/>
      <c r="V214" s="245">
        <f t="shared" si="367"/>
        <v>0</v>
      </c>
      <c r="W214" s="210"/>
      <c r="X214" s="140"/>
      <c r="Y214" s="245">
        <f t="shared" si="368"/>
        <v>0</v>
      </c>
      <c r="Z214" s="210"/>
      <c r="AA214" s="210"/>
      <c r="AB214" s="240"/>
      <c r="AC214" s="246"/>
      <c r="AD214" s="210"/>
      <c r="AE214" s="161">
        <f t="shared" si="369"/>
        <v>0</v>
      </c>
      <c r="AF214" s="99"/>
      <c r="AG214" s="154"/>
      <c r="AH214" s="154">
        <f t="shared" si="289"/>
        <v>0</v>
      </c>
      <c r="AI214" s="154"/>
      <c r="AJ214" s="154">
        <f t="shared" si="290"/>
        <v>0</v>
      </c>
      <c r="AK214" s="154"/>
      <c r="AL214" s="154">
        <f t="shared" si="291"/>
        <v>0</v>
      </c>
      <c r="AM214" s="154"/>
      <c r="AN214" s="154">
        <f t="shared" si="584"/>
        <v>0</v>
      </c>
      <c r="AO214" s="155"/>
      <c r="AP214" s="154"/>
      <c r="AQ214" s="226">
        <f t="shared" si="370"/>
        <v>0</v>
      </c>
      <c r="AR214" s="154"/>
      <c r="AS214" s="226">
        <f t="shared" si="371"/>
        <v>0</v>
      </c>
      <c r="AT214" s="154"/>
      <c r="AU214" s="226">
        <f t="shared" si="372"/>
        <v>0</v>
      </c>
      <c r="AV214" s="154"/>
      <c r="AW214" s="226">
        <f t="shared" si="373"/>
        <v>0</v>
      </c>
      <c r="AX214" s="155"/>
      <c r="AY214" s="148"/>
      <c r="AZ214" s="232"/>
      <c r="BA214" s="232"/>
      <c r="BB214" s="232"/>
      <c r="BC214" s="232"/>
      <c r="BD214" s="232"/>
      <c r="BE214" s="232"/>
      <c r="BF214" s="232">
        <f t="shared" si="346"/>
        <v>0</v>
      </c>
      <c r="BG214" s="232">
        <f t="shared" si="347"/>
        <v>0</v>
      </c>
      <c r="BH214" s="232">
        <f t="shared" si="348"/>
        <v>0</v>
      </c>
      <c r="BI214" s="232">
        <f t="shared" si="349"/>
        <v>0</v>
      </c>
      <c r="BJ214" s="232">
        <f t="shared" si="350"/>
        <v>0</v>
      </c>
      <c r="BK214" s="232">
        <f t="shared" si="351"/>
        <v>0</v>
      </c>
      <c r="BL214" s="233">
        <f t="shared" si="374"/>
        <v>0</v>
      </c>
      <c r="BM214" s="150"/>
    </row>
    <row r="215" spans="1:65" s="69" customFormat="1" ht="11.25" customHeight="1">
      <c r="A215" s="329" t="s">
        <v>363</v>
      </c>
      <c r="B215" s="330"/>
      <c r="C215" s="324"/>
      <c r="D215" s="107">
        <v>4</v>
      </c>
      <c r="E215" s="129" t="s">
        <v>364</v>
      </c>
      <c r="F215" s="123" t="s">
        <v>150</v>
      </c>
      <c r="G215" s="242">
        <v>1.98</v>
      </c>
      <c r="H215" s="360">
        <v>25</v>
      </c>
      <c r="I215" s="243"/>
      <c r="J215" s="119">
        <v>1739287</v>
      </c>
      <c r="K215" s="244"/>
      <c r="L215" s="368">
        <v>44060</v>
      </c>
      <c r="M215" s="369"/>
      <c r="N215" s="244"/>
      <c r="O215" s="368">
        <v>44081</v>
      </c>
      <c r="P215" s="369"/>
      <c r="Q215" s="210"/>
      <c r="R215" s="140"/>
      <c r="S215" s="245">
        <f t="shared" si="366"/>
        <v>0</v>
      </c>
      <c r="T215" s="210"/>
      <c r="U215" s="140"/>
      <c r="V215" s="245">
        <f t="shared" si="367"/>
        <v>0</v>
      </c>
      <c r="W215" s="210"/>
      <c r="X215" s="140"/>
      <c r="Y215" s="245">
        <f t="shared" si="368"/>
        <v>0</v>
      </c>
      <c r="Z215" s="210"/>
      <c r="AA215" s="210"/>
      <c r="AB215" s="240"/>
      <c r="AC215" s="246"/>
      <c r="AD215" s="210"/>
      <c r="AE215" s="161">
        <f t="shared" si="369"/>
        <v>0</v>
      </c>
      <c r="AF215" s="99"/>
      <c r="AG215" s="154"/>
      <c r="AH215" s="154">
        <f t="shared" si="289"/>
        <v>0</v>
      </c>
      <c r="AI215" s="154"/>
      <c r="AJ215" s="154">
        <f t="shared" si="290"/>
        <v>0</v>
      </c>
      <c r="AK215" s="154"/>
      <c r="AL215" s="154">
        <f t="shared" si="291"/>
        <v>0</v>
      </c>
      <c r="AM215" s="154"/>
      <c r="AN215" s="154">
        <f t="shared" si="584"/>
        <v>0</v>
      </c>
      <c r="AO215" s="155"/>
      <c r="AP215" s="154"/>
      <c r="AQ215" s="226">
        <f t="shared" si="370"/>
        <v>0</v>
      </c>
      <c r="AR215" s="154"/>
      <c r="AS215" s="226">
        <f t="shared" si="371"/>
        <v>0</v>
      </c>
      <c r="AT215" s="154"/>
      <c r="AU215" s="226">
        <f t="shared" si="372"/>
        <v>0</v>
      </c>
      <c r="AV215" s="154"/>
      <c r="AW215" s="226">
        <f t="shared" si="373"/>
        <v>0</v>
      </c>
      <c r="AX215" s="155"/>
      <c r="AY215" s="148"/>
      <c r="AZ215" s="232"/>
      <c r="BA215" s="232"/>
      <c r="BB215" s="232"/>
      <c r="BC215" s="232"/>
      <c r="BD215" s="232"/>
      <c r="BE215" s="232"/>
      <c r="BF215" s="232">
        <f t="shared" si="346"/>
        <v>0</v>
      </c>
      <c r="BG215" s="232">
        <f t="shared" si="347"/>
        <v>0</v>
      </c>
      <c r="BH215" s="232">
        <f t="shared" si="348"/>
        <v>0</v>
      </c>
      <c r="BI215" s="232">
        <f t="shared" si="349"/>
        <v>0</v>
      </c>
      <c r="BJ215" s="232">
        <f t="shared" si="350"/>
        <v>0</v>
      </c>
      <c r="BK215" s="232">
        <f t="shared" si="351"/>
        <v>0</v>
      </c>
      <c r="BL215" s="233">
        <f t="shared" si="374"/>
        <v>0</v>
      </c>
      <c r="BM215" s="150"/>
    </row>
    <row r="216" spans="1:65" s="69" customFormat="1" ht="11.25" customHeight="1">
      <c r="A216" s="329" t="s">
        <v>363</v>
      </c>
      <c r="B216" s="330"/>
      <c r="C216" s="324"/>
      <c r="D216" s="107" t="s">
        <v>98</v>
      </c>
      <c r="E216" s="129" t="s">
        <v>364</v>
      </c>
      <c r="F216" s="123" t="s">
        <v>86</v>
      </c>
      <c r="G216" s="242">
        <v>1.18</v>
      </c>
      <c r="H216" s="360">
        <v>72</v>
      </c>
      <c r="I216" s="243"/>
      <c r="J216" s="119">
        <v>7539287</v>
      </c>
      <c r="K216" s="244"/>
      <c r="L216" s="368">
        <v>43997</v>
      </c>
      <c r="M216" s="369"/>
      <c r="N216" s="244"/>
      <c r="O216" s="368">
        <v>44018</v>
      </c>
      <c r="P216" s="369"/>
      <c r="Q216" s="210"/>
      <c r="R216" s="140"/>
      <c r="S216" s="245">
        <f t="shared" ref="S216:S217" si="611">IF($D$18="YES", (R216), (0))</f>
        <v>0</v>
      </c>
      <c r="T216" s="210"/>
      <c r="U216" s="140"/>
      <c r="V216" s="245">
        <f t="shared" ref="V216:V217" si="612">IF($D$18="YES", (U216), (0))</f>
        <v>0</v>
      </c>
      <c r="W216" s="210"/>
      <c r="X216" s="140"/>
      <c r="Y216" s="245">
        <f t="shared" ref="Y216:Y217" si="613">IF($D$18="YES", (X216), (0))</f>
        <v>0</v>
      </c>
      <c r="Z216" s="210"/>
      <c r="AA216" s="210"/>
      <c r="AB216" s="240"/>
      <c r="AC216" s="246"/>
      <c r="AD216" s="210"/>
      <c r="AE216" s="161">
        <f t="shared" ref="AE216:AE217" si="614">SUM(R216,S216,U216,V216,X216,Y216)</f>
        <v>0</v>
      </c>
      <c r="AF216" s="99"/>
      <c r="AG216" s="154"/>
      <c r="AH216" s="154">
        <f t="shared" ref="AH216:AH217" si="615">R216*H216</f>
        <v>0</v>
      </c>
      <c r="AI216" s="154"/>
      <c r="AJ216" s="154">
        <f t="shared" ref="AJ216:AJ217" si="616">U216*H216</f>
        <v>0</v>
      </c>
      <c r="AK216" s="154"/>
      <c r="AL216" s="154">
        <f t="shared" ref="AL216:AL217" si="617">X216*H216</f>
        <v>0</v>
      </c>
      <c r="AM216" s="154"/>
      <c r="AN216" s="154">
        <f t="shared" ref="AN216:AN217" si="618">SUM(AH216,AJ216,AL216)</f>
        <v>0</v>
      </c>
      <c r="AO216" s="155"/>
      <c r="AP216" s="154"/>
      <c r="AQ216" s="226">
        <f t="shared" ref="AQ216:AQ217" si="619">(R216*H216)*G216</f>
        <v>0</v>
      </c>
      <c r="AR216" s="154"/>
      <c r="AS216" s="226">
        <f t="shared" ref="AS216:AS217" si="620">(U216*H216)*G216</f>
        <v>0</v>
      </c>
      <c r="AT216" s="154"/>
      <c r="AU216" s="226">
        <f t="shared" ref="AU216:AU217" si="621">(X216*H216)*G216</f>
        <v>0</v>
      </c>
      <c r="AV216" s="154"/>
      <c r="AW216" s="226">
        <f t="shared" ref="AW216:AW217" si="622">SUM(AP216:AV216)</f>
        <v>0</v>
      </c>
      <c r="AX216" s="155"/>
      <c r="AY216" s="148"/>
      <c r="AZ216" s="232"/>
      <c r="BA216" s="232"/>
      <c r="BB216" s="232"/>
      <c r="BC216" s="232"/>
      <c r="BD216" s="232"/>
      <c r="BE216" s="232"/>
      <c r="BF216" s="232">
        <f t="shared" si="346"/>
        <v>0</v>
      </c>
      <c r="BG216" s="232">
        <f t="shared" si="347"/>
        <v>0</v>
      </c>
      <c r="BH216" s="232">
        <f t="shared" si="348"/>
        <v>0</v>
      </c>
      <c r="BI216" s="232">
        <f t="shared" si="349"/>
        <v>0</v>
      </c>
      <c r="BJ216" s="232">
        <f t="shared" si="350"/>
        <v>0</v>
      </c>
      <c r="BK216" s="232">
        <f t="shared" si="351"/>
        <v>0</v>
      </c>
      <c r="BL216" s="233">
        <f t="shared" ref="BL216:BL217" si="623">SUM(BF216:BK216)</f>
        <v>0</v>
      </c>
      <c r="BM216" s="150"/>
    </row>
    <row r="217" spans="1:65" s="69" customFormat="1" ht="11.25" customHeight="1">
      <c r="A217" s="329" t="s">
        <v>365</v>
      </c>
      <c r="B217" s="330"/>
      <c r="C217" s="324"/>
      <c r="D217" s="107">
        <v>27</v>
      </c>
      <c r="E217" s="129" t="s">
        <v>366</v>
      </c>
      <c r="F217" s="123" t="s">
        <v>150</v>
      </c>
      <c r="G217" s="242">
        <v>1.5</v>
      </c>
      <c r="H217" s="359">
        <v>25</v>
      </c>
      <c r="I217" s="243"/>
      <c r="J217" s="121">
        <v>1739507</v>
      </c>
      <c r="K217" s="244"/>
      <c r="L217" s="368">
        <v>44060</v>
      </c>
      <c r="M217" s="369"/>
      <c r="N217" s="244"/>
      <c r="O217" s="368">
        <v>44081</v>
      </c>
      <c r="P217" s="369"/>
      <c r="Q217" s="210"/>
      <c r="R217" s="140"/>
      <c r="S217" s="245">
        <f t="shared" si="611"/>
        <v>0</v>
      </c>
      <c r="T217" s="210"/>
      <c r="U217" s="140"/>
      <c r="V217" s="245">
        <f t="shared" si="612"/>
        <v>0</v>
      </c>
      <c r="W217" s="210"/>
      <c r="X217" s="140"/>
      <c r="Y217" s="245">
        <f t="shared" si="613"/>
        <v>0</v>
      </c>
      <c r="Z217" s="210"/>
      <c r="AA217" s="210"/>
      <c r="AB217" s="240"/>
      <c r="AC217" s="246"/>
      <c r="AD217" s="210"/>
      <c r="AE217" s="161">
        <f t="shared" si="614"/>
        <v>0</v>
      </c>
      <c r="AF217" s="99"/>
      <c r="AG217" s="154"/>
      <c r="AH217" s="154">
        <f t="shared" si="615"/>
        <v>0</v>
      </c>
      <c r="AI217" s="154"/>
      <c r="AJ217" s="154">
        <f t="shared" si="616"/>
        <v>0</v>
      </c>
      <c r="AK217" s="154"/>
      <c r="AL217" s="154">
        <f t="shared" si="617"/>
        <v>0</v>
      </c>
      <c r="AM217" s="154"/>
      <c r="AN217" s="154">
        <f t="shared" si="618"/>
        <v>0</v>
      </c>
      <c r="AO217" s="155"/>
      <c r="AP217" s="154"/>
      <c r="AQ217" s="226">
        <f t="shared" si="619"/>
        <v>0</v>
      </c>
      <c r="AR217" s="154"/>
      <c r="AS217" s="226">
        <f t="shared" si="620"/>
        <v>0</v>
      </c>
      <c r="AT217" s="154"/>
      <c r="AU217" s="226">
        <f t="shared" si="621"/>
        <v>0</v>
      </c>
      <c r="AV217" s="154"/>
      <c r="AW217" s="226">
        <f t="shared" si="622"/>
        <v>0</v>
      </c>
      <c r="AX217" s="155"/>
      <c r="AY217" s="148"/>
      <c r="AZ217" s="232"/>
      <c r="BA217" s="232"/>
      <c r="BB217" s="232"/>
      <c r="BC217" s="232"/>
      <c r="BD217" s="232"/>
      <c r="BE217" s="232"/>
      <c r="BF217" s="232">
        <f t="shared" si="346"/>
        <v>0</v>
      </c>
      <c r="BG217" s="232">
        <f t="shared" si="347"/>
        <v>0</v>
      </c>
      <c r="BH217" s="232">
        <f t="shared" si="348"/>
        <v>0</v>
      </c>
      <c r="BI217" s="232">
        <f t="shared" si="349"/>
        <v>0</v>
      </c>
      <c r="BJ217" s="232">
        <f t="shared" si="350"/>
        <v>0</v>
      </c>
      <c r="BK217" s="232">
        <f t="shared" si="351"/>
        <v>0</v>
      </c>
      <c r="BL217" s="233">
        <f t="shared" si="623"/>
        <v>0</v>
      </c>
      <c r="BM217" s="150"/>
    </row>
    <row r="218" spans="1:65" s="69" customFormat="1" ht="11.25" customHeight="1">
      <c r="A218" s="329" t="s">
        <v>365</v>
      </c>
      <c r="B218" s="330"/>
      <c r="C218" s="324"/>
      <c r="D218" s="107">
        <v>2</v>
      </c>
      <c r="E218" s="129" t="s">
        <v>366</v>
      </c>
      <c r="F218" s="123" t="s">
        <v>317</v>
      </c>
      <c r="G218" s="242">
        <v>0.92</v>
      </c>
      <c r="H218" s="359">
        <v>105</v>
      </c>
      <c r="I218" s="243"/>
      <c r="J218" s="121">
        <v>7139504</v>
      </c>
      <c r="K218" s="244"/>
      <c r="L218" s="368">
        <v>43997</v>
      </c>
      <c r="M218" s="369"/>
      <c r="N218" s="244"/>
      <c r="O218" s="368">
        <v>44018</v>
      </c>
      <c r="P218" s="369"/>
      <c r="Q218" s="210"/>
      <c r="R218" s="140"/>
      <c r="S218" s="245">
        <f t="shared" si="366"/>
        <v>0</v>
      </c>
      <c r="T218" s="210"/>
      <c r="U218" s="140"/>
      <c r="V218" s="245">
        <f t="shared" si="367"/>
        <v>0</v>
      </c>
      <c r="W218" s="210"/>
      <c r="X218" s="140"/>
      <c r="Y218" s="245">
        <f t="shared" si="368"/>
        <v>0</v>
      </c>
      <c r="Z218" s="210"/>
      <c r="AA218" s="210"/>
      <c r="AB218" s="240"/>
      <c r="AC218" s="246"/>
      <c r="AD218" s="210"/>
      <c r="AE218" s="161">
        <f t="shared" si="369"/>
        <v>0</v>
      </c>
      <c r="AF218" s="99"/>
      <c r="AG218" s="154"/>
      <c r="AH218" s="154">
        <f t="shared" si="289"/>
        <v>0</v>
      </c>
      <c r="AI218" s="154"/>
      <c r="AJ218" s="154">
        <f t="shared" si="290"/>
        <v>0</v>
      </c>
      <c r="AK218" s="154"/>
      <c r="AL218" s="154">
        <f t="shared" si="291"/>
        <v>0</v>
      </c>
      <c r="AM218" s="154"/>
      <c r="AN218" s="154">
        <f t="shared" si="584"/>
        <v>0</v>
      </c>
      <c r="AO218" s="155"/>
      <c r="AP218" s="154"/>
      <c r="AQ218" s="226">
        <f t="shared" si="370"/>
        <v>0</v>
      </c>
      <c r="AR218" s="154"/>
      <c r="AS218" s="226">
        <f t="shared" si="371"/>
        <v>0</v>
      </c>
      <c r="AT218" s="154"/>
      <c r="AU218" s="226">
        <f t="shared" si="372"/>
        <v>0</v>
      </c>
      <c r="AV218" s="154"/>
      <c r="AW218" s="226">
        <f t="shared" si="373"/>
        <v>0</v>
      </c>
      <c r="AX218" s="155"/>
      <c r="AY218" s="148"/>
      <c r="AZ218" s="232"/>
      <c r="BA218" s="232"/>
      <c r="BB218" s="232"/>
      <c r="BC218" s="232"/>
      <c r="BD218" s="232"/>
      <c r="BE218" s="232"/>
      <c r="BF218" s="232">
        <f t="shared" si="346"/>
        <v>0</v>
      </c>
      <c r="BG218" s="232">
        <f t="shared" si="347"/>
        <v>0</v>
      </c>
      <c r="BH218" s="232">
        <f t="shared" si="348"/>
        <v>0</v>
      </c>
      <c r="BI218" s="232">
        <f t="shared" si="349"/>
        <v>0</v>
      </c>
      <c r="BJ218" s="232">
        <f t="shared" si="350"/>
        <v>0</v>
      </c>
      <c r="BK218" s="232">
        <f t="shared" si="351"/>
        <v>0</v>
      </c>
      <c r="BL218" s="233">
        <f t="shared" si="374"/>
        <v>0</v>
      </c>
      <c r="BM218" s="150"/>
    </row>
    <row r="219" spans="1:65" ht="15" customHeight="1">
      <c r="A219" s="320" t="s">
        <v>367</v>
      </c>
      <c r="B219" s="321"/>
      <c r="C219" s="331"/>
      <c r="D219" s="332"/>
      <c r="E219" s="124"/>
      <c r="F219" s="259"/>
      <c r="G219" s="184"/>
      <c r="H219" s="358"/>
      <c r="I219" s="236"/>
      <c r="J219" s="249"/>
      <c r="K219" s="161"/>
      <c r="L219" s="250"/>
      <c r="M219" s="250"/>
      <c r="N219" s="161"/>
      <c r="O219" s="161"/>
      <c r="P219" s="254"/>
      <c r="Q219" s="210"/>
      <c r="R219" s="161"/>
      <c r="S219" s="254"/>
      <c r="T219" s="210"/>
      <c r="U219" s="161"/>
      <c r="V219" s="254"/>
      <c r="W219" s="210"/>
      <c r="X219" s="161"/>
      <c r="Y219" s="254"/>
      <c r="Z219" s="210"/>
      <c r="AA219" s="210"/>
      <c r="AB219" s="240"/>
      <c r="AC219" s="241"/>
      <c r="AD219" s="210"/>
      <c r="AE219" s="161">
        <f>SUM(AE220:AE221)</f>
        <v>0</v>
      </c>
      <c r="AF219" s="99"/>
      <c r="AG219" s="154"/>
      <c r="AH219" s="154">
        <f t="shared" si="289"/>
        <v>0</v>
      </c>
      <c r="AI219" s="154"/>
      <c r="AJ219" s="154">
        <f t="shared" si="290"/>
        <v>0</v>
      </c>
      <c r="AK219" s="154"/>
      <c r="AL219" s="154">
        <f t="shared" si="291"/>
        <v>0</v>
      </c>
      <c r="AM219" s="154"/>
      <c r="AN219" s="154">
        <f t="shared" si="584"/>
        <v>0</v>
      </c>
      <c r="AO219" s="155"/>
      <c r="AP219" s="154"/>
      <c r="AQ219" s="226"/>
      <c r="AR219" s="154"/>
      <c r="AS219" s="226"/>
      <c r="AT219" s="154"/>
      <c r="AU219" s="226"/>
      <c r="AV219" s="154"/>
      <c r="AW219" s="226"/>
      <c r="AX219" s="155"/>
      <c r="AY219" s="148"/>
      <c r="AZ219" s="232"/>
      <c r="BA219" s="232"/>
      <c r="BB219" s="232"/>
      <c r="BC219" s="232"/>
      <c r="BD219" s="232"/>
      <c r="BE219" s="232"/>
      <c r="BF219" s="232"/>
      <c r="BG219" s="232"/>
      <c r="BH219" s="232"/>
      <c r="BI219" s="232"/>
      <c r="BJ219" s="232"/>
      <c r="BK219" s="232"/>
      <c r="BL219" s="233"/>
      <c r="BM219" s="150"/>
    </row>
    <row r="220" spans="1:65" ht="11.25" customHeight="1">
      <c r="A220" s="329" t="s">
        <v>368</v>
      </c>
      <c r="B220" s="366"/>
      <c r="C220" s="367"/>
      <c r="D220" s="107">
        <v>4</v>
      </c>
      <c r="E220" s="123" t="s">
        <v>141</v>
      </c>
      <c r="F220" s="123" t="s">
        <v>86</v>
      </c>
      <c r="G220" s="242">
        <v>0.75</v>
      </c>
      <c r="H220" s="359">
        <v>72</v>
      </c>
      <c r="I220" s="243"/>
      <c r="J220" s="115">
        <v>1740277</v>
      </c>
      <c r="K220" s="244"/>
      <c r="L220" s="399">
        <v>44046</v>
      </c>
      <c r="M220" s="400"/>
      <c r="N220" s="244"/>
      <c r="O220" s="368">
        <v>44081</v>
      </c>
      <c r="P220" s="369"/>
      <c r="Q220" s="210"/>
      <c r="R220" s="140"/>
      <c r="S220" s="245">
        <f>IF($D$18="YES", (R220), (0))</f>
        <v>0</v>
      </c>
      <c r="T220" s="210"/>
      <c r="U220" s="140"/>
      <c r="V220" s="245">
        <f>IF($D$18="YES", (U220), (0))</f>
        <v>0</v>
      </c>
      <c r="W220" s="210"/>
      <c r="X220" s="140"/>
      <c r="Y220" s="245">
        <f>IF($D$18="YES", (X220), (0))</f>
        <v>0</v>
      </c>
      <c r="Z220" s="210"/>
      <c r="AA220" s="210"/>
      <c r="AB220" s="240"/>
      <c r="AC220" s="246"/>
      <c r="AD220" s="210"/>
      <c r="AE220" s="161">
        <f t="shared" ref="AE220" si="624">SUM(R220,S220,U220,V220,X220,Y220)</f>
        <v>0</v>
      </c>
      <c r="AF220" s="99"/>
      <c r="AG220" s="154"/>
      <c r="AH220" s="154">
        <f t="shared" ref="AH220" si="625">R220*H220</f>
        <v>0</v>
      </c>
      <c r="AI220" s="154"/>
      <c r="AJ220" s="154">
        <f t="shared" ref="AJ220" si="626">U220*H220</f>
        <v>0</v>
      </c>
      <c r="AK220" s="154"/>
      <c r="AL220" s="154">
        <f t="shared" ref="AL220" si="627">X220*H220</f>
        <v>0</v>
      </c>
      <c r="AM220" s="154"/>
      <c r="AN220" s="154">
        <f t="shared" ref="AN220" si="628">SUM(AH220,AJ220,AL220)</f>
        <v>0</v>
      </c>
      <c r="AO220" s="155"/>
      <c r="AP220" s="154"/>
      <c r="AQ220" s="226">
        <f>(R220*H220)*G220</f>
        <v>0</v>
      </c>
      <c r="AR220" s="154"/>
      <c r="AS220" s="226">
        <f>(U220*H220)*G220</f>
        <v>0</v>
      </c>
      <c r="AT220" s="154"/>
      <c r="AU220" s="226">
        <f>(X220*H220)*G220</f>
        <v>0</v>
      </c>
      <c r="AV220" s="154"/>
      <c r="AW220" s="226">
        <f>SUM(AP220:AV220)</f>
        <v>0</v>
      </c>
      <c r="AX220" s="155"/>
      <c r="AY220" s="148"/>
      <c r="AZ220" s="232"/>
      <c r="BA220" s="232"/>
      <c r="BB220" s="232"/>
      <c r="BC220" s="232"/>
      <c r="BD220" s="232"/>
      <c r="BE220" s="232"/>
      <c r="BF220" s="232">
        <f>IF($O$18&lt;BF$24,0,IF($O$18&gt;BF$25,0,$AZ220))</f>
        <v>0</v>
      </c>
      <c r="BG220" s="232">
        <f>IF($O$18&lt;BG$24,0,IF($O$18&gt;BG$25,0,$BA220))</f>
        <v>0</v>
      </c>
      <c r="BH220" s="232">
        <f>IF($O$18&lt;BH$24,0,IF($O$18&gt;BH$25,0,$BB220))</f>
        <v>0</v>
      </c>
      <c r="BI220" s="232">
        <f>IF($O$18&lt;BI$24,0,IF($O$18&gt;BI$25,0,$BC220))</f>
        <v>0</v>
      </c>
      <c r="BJ220" s="232">
        <f>IF($O$18&lt;BJ$24,0,IF($O$18&gt;BJ$25,0,$BD220))</f>
        <v>0</v>
      </c>
      <c r="BK220" s="232">
        <f>IF($O$18&lt;BK$24,0,IF($O$18&gt;BK$25,0,$BE220))</f>
        <v>0</v>
      </c>
      <c r="BL220" s="233">
        <f>SUM(BF220:BK220)</f>
        <v>0</v>
      </c>
      <c r="BM220" s="150"/>
    </row>
    <row r="221" spans="1:65" ht="11.25" customHeight="1">
      <c r="A221" s="329" t="s">
        <v>369</v>
      </c>
      <c r="B221" s="330"/>
      <c r="C221" s="334"/>
      <c r="D221" s="107" t="s">
        <v>98</v>
      </c>
      <c r="E221" s="123" t="s">
        <v>370</v>
      </c>
      <c r="F221" s="123" t="s">
        <v>86</v>
      </c>
      <c r="G221" s="242">
        <v>0.75</v>
      </c>
      <c r="H221" s="359">
        <v>72</v>
      </c>
      <c r="I221" s="243"/>
      <c r="J221" s="115">
        <v>1740307</v>
      </c>
      <c r="K221" s="244"/>
      <c r="L221" s="399">
        <v>44046</v>
      </c>
      <c r="M221" s="400"/>
      <c r="N221" s="244"/>
      <c r="O221" s="368">
        <v>44081</v>
      </c>
      <c r="P221" s="369"/>
      <c r="Q221" s="210"/>
      <c r="R221" s="140"/>
      <c r="S221" s="245">
        <f>IF($D$18="YES", (R221), (0))</f>
        <v>0</v>
      </c>
      <c r="T221" s="210"/>
      <c r="U221" s="140"/>
      <c r="V221" s="245">
        <f>IF($D$18="YES", (U221), (0))</f>
        <v>0</v>
      </c>
      <c r="W221" s="210"/>
      <c r="X221" s="140"/>
      <c r="Y221" s="245">
        <f>IF($D$18="YES", (X221), (0))</f>
        <v>0</v>
      </c>
      <c r="Z221" s="210"/>
      <c r="AA221" s="210"/>
      <c r="AB221" s="240"/>
      <c r="AC221" s="246"/>
      <c r="AD221" s="210"/>
      <c r="AE221" s="161">
        <f t="shared" ref="AE221" si="629">SUM(R221,S221,U221,V221,X221,Y221)</f>
        <v>0</v>
      </c>
      <c r="AF221" s="99"/>
      <c r="AG221" s="154"/>
      <c r="AH221" s="154">
        <f t="shared" si="289"/>
        <v>0</v>
      </c>
      <c r="AI221" s="154"/>
      <c r="AJ221" s="154">
        <f t="shared" si="290"/>
        <v>0</v>
      </c>
      <c r="AK221" s="154"/>
      <c r="AL221" s="154">
        <f t="shared" si="291"/>
        <v>0</v>
      </c>
      <c r="AM221" s="154"/>
      <c r="AN221" s="154">
        <f t="shared" si="584"/>
        <v>0</v>
      </c>
      <c r="AO221" s="155"/>
      <c r="AP221" s="154"/>
      <c r="AQ221" s="226">
        <f>(R221*H221)*G221</f>
        <v>0</v>
      </c>
      <c r="AR221" s="154"/>
      <c r="AS221" s="226">
        <f>(U221*H221)*G221</f>
        <v>0</v>
      </c>
      <c r="AT221" s="154"/>
      <c r="AU221" s="226">
        <f>(X221*H221)*G221</f>
        <v>0</v>
      </c>
      <c r="AV221" s="154"/>
      <c r="AW221" s="226">
        <f>SUM(AP221:AV221)</f>
        <v>0</v>
      </c>
      <c r="AX221" s="155"/>
      <c r="AY221" s="148"/>
      <c r="AZ221" s="232"/>
      <c r="BA221" s="232"/>
      <c r="BB221" s="232"/>
      <c r="BC221" s="232"/>
      <c r="BD221" s="232"/>
      <c r="BE221" s="232"/>
      <c r="BF221" s="232">
        <f>IF($O$18&lt;BF$24,0,IF($O$18&gt;BF$25,0,$AZ221))</f>
        <v>0</v>
      </c>
      <c r="BG221" s="232">
        <f>IF($O$18&lt;BG$24,0,IF($O$18&gt;BG$25,0,$BA221))</f>
        <v>0</v>
      </c>
      <c r="BH221" s="232">
        <f>IF($O$18&lt;BH$24,0,IF($O$18&gt;BH$25,0,$BB221))</f>
        <v>0</v>
      </c>
      <c r="BI221" s="232">
        <f>IF($O$18&lt;BI$24,0,IF($O$18&gt;BI$25,0,$BC221))</f>
        <v>0</v>
      </c>
      <c r="BJ221" s="232">
        <f>IF($O$18&lt;BJ$24,0,IF($O$18&gt;BJ$25,0,$BD221))</f>
        <v>0</v>
      </c>
      <c r="BK221" s="232">
        <f>IF($O$18&lt;BK$24,0,IF($O$18&gt;BK$25,0,$BE221))</f>
        <v>0</v>
      </c>
      <c r="BL221" s="233">
        <f>SUM(BF221:BK221)</f>
        <v>0</v>
      </c>
      <c r="BM221" s="150"/>
    </row>
    <row r="222" spans="1:65" ht="15" customHeight="1">
      <c r="A222" s="320" t="s">
        <v>371</v>
      </c>
      <c r="B222" s="321"/>
      <c r="C222" s="331"/>
      <c r="D222" s="332"/>
      <c r="E222" s="124"/>
      <c r="F222" s="259"/>
      <c r="G222" s="184"/>
      <c r="H222" s="358"/>
      <c r="I222" s="236"/>
      <c r="J222" s="249"/>
      <c r="K222" s="161"/>
      <c r="L222" s="250"/>
      <c r="M222" s="250"/>
      <c r="N222" s="161"/>
      <c r="O222" s="161"/>
      <c r="P222" s="239"/>
      <c r="Q222" s="210"/>
      <c r="R222" s="161"/>
      <c r="S222" s="239"/>
      <c r="T222" s="210"/>
      <c r="U222" s="161"/>
      <c r="V222" s="239"/>
      <c r="W222" s="210"/>
      <c r="X222" s="161"/>
      <c r="Y222" s="239"/>
      <c r="Z222" s="210"/>
      <c r="AA222" s="210"/>
      <c r="AB222" s="240"/>
      <c r="AC222" s="241"/>
      <c r="AD222" s="210"/>
      <c r="AE222" s="161">
        <f>SUM(AE223:AE232)</f>
        <v>0</v>
      </c>
      <c r="AF222" s="99"/>
      <c r="AG222" s="154"/>
      <c r="AH222" s="154">
        <f t="shared" si="289"/>
        <v>0</v>
      </c>
      <c r="AI222" s="154"/>
      <c r="AJ222" s="154">
        <f t="shared" si="290"/>
        <v>0</v>
      </c>
      <c r="AK222" s="154"/>
      <c r="AL222" s="154">
        <f t="shared" si="291"/>
        <v>0</v>
      </c>
      <c r="AM222" s="154"/>
      <c r="AN222" s="154">
        <f t="shared" si="584"/>
        <v>0</v>
      </c>
      <c r="AO222" s="155"/>
      <c r="AP222" s="154"/>
      <c r="AQ222" s="226"/>
      <c r="AR222" s="154"/>
      <c r="AS222" s="226"/>
      <c r="AT222" s="154"/>
      <c r="AU222" s="226"/>
      <c r="AV222" s="154"/>
      <c r="AW222" s="226"/>
      <c r="AX222" s="155"/>
      <c r="AY222" s="148"/>
      <c r="AZ222" s="232"/>
      <c r="BA222" s="232"/>
      <c r="BB222" s="232"/>
      <c r="BC222" s="232"/>
      <c r="BD222" s="232"/>
      <c r="BE222" s="232"/>
      <c r="BF222" s="232"/>
      <c r="BG222" s="232"/>
      <c r="BH222" s="232"/>
      <c r="BI222" s="232"/>
      <c r="BJ222" s="232"/>
      <c r="BK222" s="232"/>
      <c r="BL222" s="233"/>
      <c r="BM222" s="150"/>
    </row>
    <row r="223" spans="1:65" ht="11.25" customHeight="1">
      <c r="A223" s="335" t="s">
        <v>372</v>
      </c>
      <c r="B223" s="328"/>
      <c r="C223" s="324"/>
      <c r="D223" s="107" t="s">
        <v>98</v>
      </c>
      <c r="E223" s="123" t="s">
        <v>222</v>
      </c>
      <c r="F223" s="128" t="s">
        <v>373</v>
      </c>
      <c r="G223" s="242">
        <v>2.48</v>
      </c>
      <c r="H223" s="359">
        <v>25</v>
      </c>
      <c r="I223" s="243"/>
      <c r="J223" s="142">
        <v>1741320</v>
      </c>
      <c r="K223" s="244"/>
      <c r="L223" s="368">
        <v>44060</v>
      </c>
      <c r="M223" s="369"/>
      <c r="N223" s="244"/>
      <c r="O223" s="368">
        <v>44095</v>
      </c>
      <c r="P223" s="369"/>
      <c r="Q223" s="210"/>
      <c r="R223" s="140"/>
      <c r="S223" s="245">
        <f t="shared" ref="S223:S231" si="630">IF($D$18="YES", (R223), (0))</f>
        <v>0</v>
      </c>
      <c r="T223" s="210"/>
      <c r="U223" s="140"/>
      <c r="V223" s="245">
        <f t="shared" ref="V223:V231" si="631">IF($D$18="YES", (U223), (0))</f>
        <v>0</v>
      </c>
      <c r="W223" s="210"/>
      <c r="X223" s="140"/>
      <c r="Y223" s="245">
        <f t="shared" ref="Y223:Y231" si="632">IF($D$18="YES", (X223), (0))</f>
        <v>0</v>
      </c>
      <c r="Z223" s="210"/>
      <c r="AA223" s="210"/>
      <c r="AB223" s="240"/>
      <c r="AC223" s="246"/>
      <c r="AD223" s="210"/>
      <c r="AE223" s="161">
        <f t="shared" ref="AE223:AE231" si="633">SUM(R223,S223,U223,V223,X223,Y223)</f>
        <v>0</v>
      </c>
      <c r="AF223" s="99"/>
      <c r="AG223" s="154"/>
      <c r="AH223" s="154">
        <f t="shared" si="289"/>
        <v>0</v>
      </c>
      <c r="AI223" s="154"/>
      <c r="AJ223" s="154">
        <f t="shared" si="290"/>
        <v>0</v>
      </c>
      <c r="AK223" s="154"/>
      <c r="AL223" s="154">
        <f t="shared" si="291"/>
        <v>0</v>
      </c>
      <c r="AM223" s="154"/>
      <c r="AN223" s="154">
        <f t="shared" si="584"/>
        <v>0</v>
      </c>
      <c r="AO223" s="155"/>
      <c r="AP223" s="154"/>
      <c r="AQ223" s="226">
        <f t="shared" ref="AQ223:AQ231" si="634">(R223*H223)*G223</f>
        <v>0</v>
      </c>
      <c r="AR223" s="154"/>
      <c r="AS223" s="226">
        <f t="shared" ref="AS223:AS231" si="635">(U223*H223)*G223</f>
        <v>0</v>
      </c>
      <c r="AT223" s="154"/>
      <c r="AU223" s="226">
        <f t="shared" ref="AU223:AU231" si="636">(X223*H223)*G223</f>
        <v>0</v>
      </c>
      <c r="AV223" s="154"/>
      <c r="AW223" s="226">
        <f t="shared" ref="AW223:AW231" si="637">SUM(AP223:AV223)</f>
        <v>0</v>
      </c>
      <c r="AX223" s="155"/>
      <c r="AY223" s="148"/>
      <c r="AZ223" s="232"/>
      <c r="BA223" s="232"/>
      <c r="BB223" s="232"/>
      <c r="BC223" s="232"/>
      <c r="BD223" s="232"/>
      <c r="BE223" s="232"/>
      <c r="BF223" s="232">
        <f t="shared" ref="BF223:BF231" si="638">IF($O$18&lt;BF$24,0,IF($O$18&gt;BF$25,0,$AZ223))</f>
        <v>0</v>
      </c>
      <c r="BG223" s="232">
        <f t="shared" ref="BG223:BG231" si="639">IF($O$18&lt;BG$24,0,IF($O$18&gt;BG$25,0,$BA223))</f>
        <v>0</v>
      </c>
      <c r="BH223" s="232">
        <f t="shared" ref="BH223:BH231" si="640">IF($O$18&lt;BH$24,0,IF($O$18&gt;BH$25,0,$BB223))</f>
        <v>0</v>
      </c>
      <c r="BI223" s="232">
        <f t="shared" ref="BI223:BI231" si="641">IF($O$18&lt;BI$24,0,IF($O$18&gt;BI$25,0,$BC223))</f>
        <v>0</v>
      </c>
      <c r="BJ223" s="232">
        <f t="shared" ref="BJ223:BJ231" si="642">IF($O$18&lt;BJ$24,0,IF($O$18&gt;BJ$25,0,$BD223))</f>
        <v>0</v>
      </c>
      <c r="BK223" s="232">
        <f t="shared" ref="BK223:BK231" si="643">IF($O$18&lt;BK$24,0,IF($O$18&gt;BK$25,0,$BE223))</f>
        <v>0</v>
      </c>
      <c r="BL223" s="233">
        <f t="shared" ref="BL223:BL224" si="644">SUM(BF223:BK223)</f>
        <v>0</v>
      </c>
      <c r="BM223" s="150"/>
    </row>
    <row r="224" spans="1:65" ht="11.25" customHeight="1">
      <c r="A224" s="335" t="s">
        <v>374</v>
      </c>
      <c r="B224" s="328"/>
      <c r="C224" s="324"/>
      <c r="D224" s="107">
        <v>40</v>
      </c>
      <c r="E224" s="123" t="s">
        <v>85</v>
      </c>
      <c r="F224" s="128" t="s">
        <v>373</v>
      </c>
      <c r="G224" s="242">
        <v>2.48</v>
      </c>
      <c r="H224" s="359">
        <v>25</v>
      </c>
      <c r="I224" s="243"/>
      <c r="J224" s="142">
        <v>1741500</v>
      </c>
      <c r="K224" s="244"/>
      <c r="L224" s="368">
        <v>44060</v>
      </c>
      <c r="M224" s="369"/>
      <c r="N224" s="244"/>
      <c r="O224" s="368">
        <v>44095</v>
      </c>
      <c r="P224" s="369"/>
      <c r="Q224" s="210"/>
      <c r="R224" s="140"/>
      <c r="S224" s="245">
        <f t="shared" ref="S224" si="645">IF($D$18="YES", (R224), (0))</f>
        <v>0</v>
      </c>
      <c r="T224" s="210"/>
      <c r="U224" s="140"/>
      <c r="V224" s="245">
        <f t="shared" ref="V224" si="646">IF($D$18="YES", (U224), (0))</f>
        <v>0</v>
      </c>
      <c r="W224" s="210"/>
      <c r="X224" s="140"/>
      <c r="Y224" s="245">
        <f t="shared" ref="Y224" si="647">IF($D$18="YES", (X224), (0))</f>
        <v>0</v>
      </c>
      <c r="Z224" s="210"/>
      <c r="AA224" s="210"/>
      <c r="AB224" s="240"/>
      <c r="AC224" s="246"/>
      <c r="AD224" s="210"/>
      <c r="AE224" s="161">
        <f t="shared" ref="AE224" si="648">SUM(R224,S224,U224,V224,X224,Y224)</f>
        <v>0</v>
      </c>
      <c r="AF224" s="99"/>
      <c r="AG224" s="154"/>
      <c r="AH224" s="154">
        <f t="shared" ref="AH224" si="649">R224*H224</f>
        <v>0</v>
      </c>
      <c r="AI224" s="154"/>
      <c r="AJ224" s="154">
        <f t="shared" ref="AJ224" si="650">U224*H224</f>
        <v>0</v>
      </c>
      <c r="AK224" s="154"/>
      <c r="AL224" s="154">
        <f t="shared" ref="AL224" si="651">X224*H224</f>
        <v>0</v>
      </c>
      <c r="AM224" s="154"/>
      <c r="AN224" s="154">
        <f t="shared" ref="AN224" si="652">SUM(AH224,AJ224,AL224)</f>
        <v>0</v>
      </c>
      <c r="AO224" s="155"/>
      <c r="AP224" s="154"/>
      <c r="AQ224" s="226">
        <f t="shared" ref="AQ224" si="653">(R224*H224)*G224</f>
        <v>0</v>
      </c>
      <c r="AR224" s="154"/>
      <c r="AS224" s="226">
        <f t="shared" ref="AS224" si="654">(U224*H224)*G224</f>
        <v>0</v>
      </c>
      <c r="AT224" s="154"/>
      <c r="AU224" s="226">
        <f t="shared" ref="AU224" si="655">(X224*H224)*G224</f>
        <v>0</v>
      </c>
      <c r="AV224" s="154"/>
      <c r="AW224" s="226">
        <f t="shared" ref="AW224" si="656">SUM(AP224:AV224)</f>
        <v>0</v>
      </c>
      <c r="AX224" s="155"/>
      <c r="AY224" s="148"/>
      <c r="AZ224" s="232"/>
      <c r="BA224" s="232"/>
      <c r="BB224" s="232"/>
      <c r="BC224" s="232"/>
      <c r="BD224" s="232"/>
      <c r="BE224" s="232"/>
      <c r="BF224" s="232">
        <f t="shared" si="638"/>
        <v>0</v>
      </c>
      <c r="BG224" s="232">
        <f t="shared" si="639"/>
        <v>0</v>
      </c>
      <c r="BH224" s="232">
        <f t="shared" si="640"/>
        <v>0</v>
      </c>
      <c r="BI224" s="232">
        <f t="shared" si="641"/>
        <v>0</v>
      </c>
      <c r="BJ224" s="232">
        <f t="shared" si="642"/>
        <v>0</v>
      </c>
      <c r="BK224" s="232">
        <f t="shared" si="643"/>
        <v>0</v>
      </c>
      <c r="BL224" s="233">
        <f t="shared" si="644"/>
        <v>0</v>
      </c>
      <c r="BM224" s="150"/>
    </row>
    <row r="225" spans="1:65" ht="11.25" customHeight="1">
      <c r="A225" s="307" t="s">
        <v>375</v>
      </c>
      <c r="B225" s="316"/>
      <c r="C225" s="324"/>
      <c r="D225" s="107">
        <v>14</v>
      </c>
      <c r="E225" s="123" t="s">
        <v>376</v>
      </c>
      <c r="F225" s="128" t="s">
        <v>373</v>
      </c>
      <c r="G225" s="242">
        <v>2.48</v>
      </c>
      <c r="H225" s="359">
        <v>25</v>
      </c>
      <c r="I225" s="243"/>
      <c r="J225" s="142">
        <v>1741970</v>
      </c>
      <c r="K225" s="244"/>
      <c r="L225" s="368">
        <v>44060</v>
      </c>
      <c r="M225" s="369"/>
      <c r="N225" s="244"/>
      <c r="O225" s="368">
        <v>44095</v>
      </c>
      <c r="P225" s="369"/>
      <c r="Q225" s="210"/>
      <c r="R225" s="140"/>
      <c r="S225" s="245">
        <f t="shared" si="630"/>
        <v>0</v>
      </c>
      <c r="T225" s="210"/>
      <c r="U225" s="140"/>
      <c r="V225" s="245">
        <f t="shared" si="631"/>
        <v>0</v>
      </c>
      <c r="W225" s="210"/>
      <c r="X225" s="140"/>
      <c r="Y225" s="245">
        <f t="shared" si="632"/>
        <v>0</v>
      </c>
      <c r="Z225" s="210"/>
      <c r="AA225" s="210"/>
      <c r="AB225" s="240"/>
      <c r="AC225" s="246"/>
      <c r="AD225" s="210"/>
      <c r="AE225" s="161">
        <f t="shared" si="633"/>
        <v>0</v>
      </c>
      <c r="AF225" s="99"/>
      <c r="AG225" s="154"/>
      <c r="AH225" s="154">
        <f t="shared" si="289"/>
        <v>0</v>
      </c>
      <c r="AI225" s="154"/>
      <c r="AJ225" s="154">
        <f t="shared" si="290"/>
        <v>0</v>
      </c>
      <c r="AK225" s="154"/>
      <c r="AL225" s="154">
        <f t="shared" si="291"/>
        <v>0</v>
      </c>
      <c r="AM225" s="154"/>
      <c r="AN225" s="154">
        <f t="shared" ref="AN225:AN250" si="657">SUM(AH225,AJ225,AL225)</f>
        <v>0</v>
      </c>
      <c r="AO225" s="155"/>
      <c r="AP225" s="154"/>
      <c r="AQ225" s="226">
        <f t="shared" si="634"/>
        <v>0</v>
      </c>
      <c r="AR225" s="154"/>
      <c r="AS225" s="226">
        <f t="shared" si="635"/>
        <v>0</v>
      </c>
      <c r="AT225" s="154"/>
      <c r="AU225" s="226">
        <f t="shared" si="636"/>
        <v>0</v>
      </c>
      <c r="AV225" s="154"/>
      <c r="AW225" s="226">
        <f t="shared" si="637"/>
        <v>0</v>
      </c>
      <c r="AX225" s="155"/>
      <c r="AY225" s="148"/>
      <c r="AZ225" s="232"/>
      <c r="BA225" s="232"/>
      <c r="BB225" s="232"/>
      <c r="BC225" s="232"/>
      <c r="BD225" s="232"/>
      <c r="BE225" s="232"/>
      <c r="BF225" s="232">
        <f t="shared" si="638"/>
        <v>0</v>
      </c>
      <c r="BG225" s="232">
        <f t="shared" si="639"/>
        <v>0</v>
      </c>
      <c r="BH225" s="232">
        <f t="shared" si="640"/>
        <v>0</v>
      </c>
      <c r="BI225" s="232">
        <f t="shared" si="641"/>
        <v>0</v>
      </c>
      <c r="BJ225" s="232">
        <f t="shared" si="642"/>
        <v>0</v>
      </c>
      <c r="BK225" s="232">
        <f t="shared" si="643"/>
        <v>0</v>
      </c>
      <c r="BL225" s="233">
        <f>SUM(BF225:BK225)</f>
        <v>0</v>
      </c>
      <c r="BM225" s="150"/>
    </row>
    <row r="226" spans="1:65" ht="11.25" customHeight="1">
      <c r="A226" s="307" t="s">
        <v>377</v>
      </c>
      <c r="B226" s="316"/>
      <c r="C226" s="324"/>
      <c r="D226" s="107">
        <v>10</v>
      </c>
      <c r="E226" s="123" t="s">
        <v>378</v>
      </c>
      <c r="F226" s="128" t="s">
        <v>373</v>
      </c>
      <c r="G226" s="242">
        <v>2.48</v>
      </c>
      <c r="H226" s="359">
        <v>25</v>
      </c>
      <c r="I226" s="243"/>
      <c r="J226" s="142">
        <v>1742370</v>
      </c>
      <c r="K226" s="244"/>
      <c r="L226" s="368">
        <v>44060</v>
      </c>
      <c r="M226" s="369"/>
      <c r="N226" s="244"/>
      <c r="O226" s="368">
        <v>44095</v>
      </c>
      <c r="P226" s="369"/>
      <c r="Q226" s="210"/>
      <c r="R226" s="140"/>
      <c r="S226" s="245">
        <f t="shared" si="630"/>
        <v>0</v>
      </c>
      <c r="T226" s="210"/>
      <c r="U226" s="140"/>
      <c r="V226" s="245">
        <f t="shared" si="631"/>
        <v>0</v>
      </c>
      <c r="W226" s="210"/>
      <c r="X226" s="140"/>
      <c r="Y226" s="245">
        <f t="shared" si="632"/>
        <v>0</v>
      </c>
      <c r="Z226" s="210"/>
      <c r="AA226" s="210"/>
      <c r="AB226" s="240"/>
      <c r="AC226" s="246"/>
      <c r="AD226" s="210"/>
      <c r="AE226" s="161">
        <f t="shared" ref="AE226" si="658">SUM(R226,S226,U226,V226,X226,Y226)</f>
        <v>0</v>
      </c>
      <c r="AF226" s="99"/>
      <c r="AG226" s="154"/>
      <c r="AH226" s="154">
        <f t="shared" ref="AH226" si="659">R226*H226</f>
        <v>0</v>
      </c>
      <c r="AI226" s="154"/>
      <c r="AJ226" s="154">
        <f t="shared" ref="AJ226" si="660">U226*H226</f>
        <v>0</v>
      </c>
      <c r="AK226" s="154"/>
      <c r="AL226" s="154">
        <f t="shared" ref="AL226" si="661">X226*H226</f>
        <v>0</v>
      </c>
      <c r="AM226" s="154"/>
      <c r="AN226" s="154">
        <f t="shared" ref="AN226" si="662">SUM(AH226,AJ226,AL226)</f>
        <v>0</v>
      </c>
      <c r="AO226" s="155"/>
      <c r="AP226" s="154"/>
      <c r="AQ226" s="226">
        <f t="shared" ref="AQ226" si="663">(R226*H226)*G226</f>
        <v>0</v>
      </c>
      <c r="AR226" s="154"/>
      <c r="AS226" s="226">
        <f t="shared" ref="AS226" si="664">(U226*H226)*G226</f>
        <v>0</v>
      </c>
      <c r="AT226" s="154"/>
      <c r="AU226" s="226">
        <f t="shared" ref="AU226" si="665">(X226*H226)*G226</f>
        <v>0</v>
      </c>
      <c r="AV226" s="154"/>
      <c r="AW226" s="226">
        <f t="shared" ref="AW226" si="666">SUM(AP226:AV226)</f>
        <v>0</v>
      </c>
      <c r="AX226" s="155"/>
      <c r="AY226" s="148"/>
      <c r="AZ226" s="232"/>
      <c r="BA226" s="232"/>
      <c r="BB226" s="232"/>
      <c r="BC226" s="232"/>
      <c r="BD226" s="232"/>
      <c r="BE226" s="232"/>
      <c r="BF226" s="232">
        <f t="shared" si="638"/>
        <v>0</v>
      </c>
      <c r="BG226" s="232">
        <f t="shared" si="639"/>
        <v>0</v>
      </c>
      <c r="BH226" s="232">
        <f t="shared" si="640"/>
        <v>0</v>
      </c>
      <c r="BI226" s="232">
        <f t="shared" si="641"/>
        <v>0</v>
      </c>
      <c r="BJ226" s="232">
        <f t="shared" si="642"/>
        <v>0</v>
      </c>
      <c r="BK226" s="232">
        <f t="shared" si="643"/>
        <v>0</v>
      </c>
      <c r="BL226" s="233">
        <f>SUM(BF226:BK226)</f>
        <v>0</v>
      </c>
      <c r="BM226" s="150"/>
    </row>
    <row r="227" spans="1:65" ht="11.25" customHeight="1">
      <c r="A227" s="307" t="s">
        <v>379</v>
      </c>
      <c r="B227" s="316"/>
      <c r="C227" s="324"/>
      <c r="D227" s="107">
        <v>29</v>
      </c>
      <c r="E227" s="123" t="s">
        <v>380</v>
      </c>
      <c r="F227" s="128" t="s">
        <v>373</v>
      </c>
      <c r="G227" s="242">
        <v>2.48</v>
      </c>
      <c r="H227" s="359">
        <v>25</v>
      </c>
      <c r="I227" s="243"/>
      <c r="J227" s="142">
        <v>1743070</v>
      </c>
      <c r="K227" s="244"/>
      <c r="L227" s="368">
        <v>44060</v>
      </c>
      <c r="M227" s="369"/>
      <c r="N227" s="244"/>
      <c r="O227" s="368">
        <v>44095</v>
      </c>
      <c r="P227" s="369"/>
      <c r="Q227" s="210"/>
      <c r="R227" s="140"/>
      <c r="S227" s="245">
        <f t="shared" si="630"/>
        <v>0</v>
      </c>
      <c r="T227" s="210"/>
      <c r="U227" s="140"/>
      <c r="V227" s="245">
        <f t="shared" si="631"/>
        <v>0</v>
      </c>
      <c r="W227" s="210"/>
      <c r="X227" s="140"/>
      <c r="Y227" s="245">
        <f t="shared" si="632"/>
        <v>0</v>
      </c>
      <c r="Z227" s="210"/>
      <c r="AA227" s="210"/>
      <c r="AB227" s="240"/>
      <c r="AC227" s="246"/>
      <c r="AD227" s="210"/>
      <c r="AE227" s="161">
        <f t="shared" si="633"/>
        <v>0</v>
      </c>
      <c r="AF227" s="99"/>
      <c r="AG227" s="154"/>
      <c r="AH227" s="154">
        <f t="shared" si="289"/>
        <v>0</v>
      </c>
      <c r="AI227" s="154"/>
      <c r="AJ227" s="154">
        <f t="shared" si="290"/>
        <v>0</v>
      </c>
      <c r="AK227" s="154"/>
      <c r="AL227" s="154">
        <f t="shared" si="291"/>
        <v>0</v>
      </c>
      <c r="AM227" s="154"/>
      <c r="AN227" s="154">
        <f t="shared" si="657"/>
        <v>0</v>
      </c>
      <c r="AO227" s="155"/>
      <c r="AP227" s="154"/>
      <c r="AQ227" s="226">
        <f t="shared" si="634"/>
        <v>0</v>
      </c>
      <c r="AR227" s="154"/>
      <c r="AS227" s="226">
        <f t="shared" si="635"/>
        <v>0</v>
      </c>
      <c r="AT227" s="154"/>
      <c r="AU227" s="226">
        <f t="shared" si="636"/>
        <v>0</v>
      </c>
      <c r="AV227" s="154"/>
      <c r="AW227" s="226">
        <f t="shared" si="637"/>
        <v>0</v>
      </c>
      <c r="AX227" s="155"/>
      <c r="AY227" s="148"/>
      <c r="AZ227" s="232"/>
      <c r="BA227" s="232"/>
      <c r="BB227" s="232"/>
      <c r="BC227" s="232"/>
      <c r="BD227" s="232"/>
      <c r="BE227" s="232"/>
      <c r="BF227" s="232">
        <f t="shared" si="638"/>
        <v>0</v>
      </c>
      <c r="BG227" s="232">
        <f t="shared" si="639"/>
        <v>0</v>
      </c>
      <c r="BH227" s="232">
        <f t="shared" si="640"/>
        <v>0</v>
      </c>
      <c r="BI227" s="232">
        <f t="shared" si="641"/>
        <v>0</v>
      </c>
      <c r="BJ227" s="232">
        <f t="shared" si="642"/>
        <v>0</v>
      </c>
      <c r="BK227" s="232">
        <f t="shared" si="643"/>
        <v>0</v>
      </c>
      <c r="BL227" s="233">
        <f>SUM(BF227:BK227)</f>
        <v>0</v>
      </c>
      <c r="BM227" s="150"/>
    </row>
    <row r="228" spans="1:65" ht="11.25" customHeight="1">
      <c r="A228" s="307" t="s">
        <v>381</v>
      </c>
      <c r="B228" s="316"/>
      <c r="C228" s="324"/>
      <c r="D228" s="107" t="s">
        <v>98</v>
      </c>
      <c r="E228" s="123" t="s">
        <v>382</v>
      </c>
      <c r="F228" s="128" t="s">
        <v>373</v>
      </c>
      <c r="G228" s="242">
        <v>2.48</v>
      </c>
      <c r="H228" s="359">
        <v>25</v>
      </c>
      <c r="I228" s="243"/>
      <c r="J228" s="142">
        <v>1742810</v>
      </c>
      <c r="K228" s="244"/>
      <c r="L228" s="368">
        <v>44060</v>
      </c>
      <c r="M228" s="369"/>
      <c r="N228" s="244"/>
      <c r="O228" s="368">
        <v>44095</v>
      </c>
      <c r="P228" s="369"/>
      <c r="Q228" s="210"/>
      <c r="R228" s="140"/>
      <c r="S228" s="245">
        <f t="shared" si="630"/>
        <v>0</v>
      </c>
      <c r="T228" s="210"/>
      <c r="U228" s="140"/>
      <c r="V228" s="245">
        <f t="shared" si="631"/>
        <v>0</v>
      </c>
      <c r="W228" s="210"/>
      <c r="X228" s="140"/>
      <c r="Y228" s="245">
        <f t="shared" si="632"/>
        <v>0</v>
      </c>
      <c r="Z228" s="210"/>
      <c r="AA228" s="210"/>
      <c r="AB228" s="240"/>
      <c r="AC228" s="246"/>
      <c r="AD228" s="210"/>
      <c r="AE228" s="161">
        <f t="shared" si="633"/>
        <v>0</v>
      </c>
      <c r="AF228" s="99"/>
      <c r="AG228" s="154"/>
      <c r="AH228" s="154">
        <f t="shared" si="289"/>
        <v>0</v>
      </c>
      <c r="AI228" s="154"/>
      <c r="AJ228" s="154">
        <f t="shared" si="290"/>
        <v>0</v>
      </c>
      <c r="AK228" s="154"/>
      <c r="AL228" s="154">
        <f t="shared" si="291"/>
        <v>0</v>
      </c>
      <c r="AM228" s="154"/>
      <c r="AN228" s="154">
        <f t="shared" si="657"/>
        <v>0</v>
      </c>
      <c r="AO228" s="155"/>
      <c r="AP228" s="154"/>
      <c r="AQ228" s="226">
        <f t="shared" si="634"/>
        <v>0</v>
      </c>
      <c r="AR228" s="154"/>
      <c r="AS228" s="226">
        <f t="shared" si="635"/>
        <v>0</v>
      </c>
      <c r="AT228" s="154"/>
      <c r="AU228" s="226">
        <f t="shared" si="636"/>
        <v>0</v>
      </c>
      <c r="AV228" s="154"/>
      <c r="AW228" s="226">
        <f t="shared" si="637"/>
        <v>0</v>
      </c>
      <c r="AX228" s="155"/>
      <c r="AY228" s="148"/>
      <c r="AZ228" s="232"/>
      <c r="BA228" s="232"/>
      <c r="BB228" s="232"/>
      <c r="BC228" s="232"/>
      <c r="BD228" s="232"/>
      <c r="BE228" s="232"/>
      <c r="BF228" s="232">
        <f t="shared" si="638"/>
        <v>0</v>
      </c>
      <c r="BG228" s="232">
        <f t="shared" si="639"/>
        <v>0</v>
      </c>
      <c r="BH228" s="232">
        <f t="shared" si="640"/>
        <v>0</v>
      </c>
      <c r="BI228" s="232">
        <f t="shared" si="641"/>
        <v>0</v>
      </c>
      <c r="BJ228" s="232">
        <f t="shared" si="642"/>
        <v>0</v>
      </c>
      <c r="BK228" s="232">
        <f t="shared" si="643"/>
        <v>0</v>
      </c>
      <c r="BL228" s="233">
        <f>SUM(BF228:BK228)</f>
        <v>0</v>
      </c>
      <c r="BM228" s="150"/>
    </row>
    <row r="229" spans="1:65" ht="11.25" customHeight="1">
      <c r="A229" s="307" t="s">
        <v>383</v>
      </c>
      <c r="B229" s="316"/>
      <c r="C229" s="324"/>
      <c r="D229" s="107">
        <v>10</v>
      </c>
      <c r="E229" s="123" t="s">
        <v>380</v>
      </c>
      <c r="F229" s="128" t="s">
        <v>373</v>
      </c>
      <c r="G229" s="242">
        <v>2.48</v>
      </c>
      <c r="H229" s="359">
        <v>25</v>
      </c>
      <c r="I229" s="243"/>
      <c r="J229" s="142">
        <v>1743410</v>
      </c>
      <c r="K229" s="244"/>
      <c r="L229" s="368">
        <v>44060</v>
      </c>
      <c r="M229" s="369"/>
      <c r="N229" s="244"/>
      <c r="O229" s="368">
        <v>44095</v>
      </c>
      <c r="P229" s="369"/>
      <c r="Q229" s="210"/>
      <c r="R229" s="140"/>
      <c r="S229" s="245">
        <f t="shared" si="630"/>
        <v>0</v>
      </c>
      <c r="T229" s="210"/>
      <c r="U229" s="140"/>
      <c r="V229" s="245">
        <f t="shared" si="631"/>
        <v>0</v>
      </c>
      <c r="W229" s="210"/>
      <c r="X229" s="140"/>
      <c r="Y229" s="245">
        <f t="shared" si="632"/>
        <v>0</v>
      </c>
      <c r="Z229" s="210"/>
      <c r="AA229" s="210"/>
      <c r="AB229" s="240"/>
      <c r="AC229" s="246"/>
      <c r="AD229" s="210"/>
      <c r="AE229" s="161">
        <f t="shared" ref="AE229" si="667">SUM(R229,S229,U229,V229,X229,Y229)</f>
        <v>0</v>
      </c>
      <c r="AF229" s="99"/>
      <c r="AG229" s="154"/>
      <c r="AH229" s="154">
        <f t="shared" ref="AH229" si="668">R229*H229</f>
        <v>0</v>
      </c>
      <c r="AI229" s="154"/>
      <c r="AJ229" s="154">
        <f t="shared" ref="AJ229" si="669">U229*H229</f>
        <v>0</v>
      </c>
      <c r="AK229" s="154"/>
      <c r="AL229" s="154">
        <f t="shared" ref="AL229" si="670">X229*H229</f>
        <v>0</v>
      </c>
      <c r="AM229" s="154"/>
      <c r="AN229" s="154">
        <f t="shared" ref="AN229" si="671">SUM(AH229,AJ229,AL229)</f>
        <v>0</v>
      </c>
      <c r="AO229" s="155"/>
      <c r="AP229" s="154"/>
      <c r="AQ229" s="226">
        <f t="shared" ref="AQ229" si="672">(R229*H229)*G229</f>
        <v>0</v>
      </c>
      <c r="AR229" s="154"/>
      <c r="AS229" s="226">
        <f t="shared" ref="AS229" si="673">(U229*H229)*G229</f>
        <v>0</v>
      </c>
      <c r="AT229" s="154"/>
      <c r="AU229" s="226">
        <f t="shared" ref="AU229" si="674">(X229*H229)*G229</f>
        <v>0</v>
      </c>
      <c r="AV229" s="154"/>
      <c r="AW229" s="226">
        <f t="shared" ref="AW229" si="675">SUM(AP229:AV229)</f>
        <v>0</v>
      </c>
      <c r="AX229" s="155"/>
      <c r="AY229" s="148"/>
      <c r="AZ229" s="232"/>
      <c r="BA229" s="232"/>
      <c r="BB229" s="232"/>
      <c r="BC229" s="232"/>
      <c r="BD229" s="232"/>
      <c r="BE229" s="232"/>
      <c r="BF229" s="232">
        <f t="shared" si="638"/>
        <v>0</v>
      </c>
      <c r="BG229" s="232">
        <f t="shared" si="639"/>
        <v>0</v>
      </c>
      <c r="BH229" s="232">
        <f t="shared" si="640"/>
        <v>0</v>
      </c>
      <c r="BI229" s="232">
        <f t="shared" si="641"/>
        <v>0</v>
      </c>
      <c r="BJ229" s="232">
        <f t="shared" si="642"/>
        <v>0</v>
      </c>
      <c r="BK229" s="232">
        <f t="shared" si="643"/>
        <v>0</v>
      </c>
      <c r="BL229" s="233">
        <f>SUM(BF229:BK229)</f>
        <v>0</v>
      </c>
      <c r="BM229" s="150"/>
    </row>
    <row r="230" spans="1:65" ht="11.25" customHeight="1">
      <c r="A230" s="333" t="s">
        <v>384</v>
      </c>
      <c r="B230" s="330"/>
      <c r="C230" s="324"/>
      <c r="D230" s="107">
        <v>10</v>
      </c>
      <c r="E230" s="123" t="s">
        <v>85</v>
      </c>
      <c r="F230" s="128" t="s">
        <v>373</v>
      </c>
      <c r="G230" s="242">
        <v>2.48</v>
      </c>
      <c r="H230" s="359">
        <v>25</v>
      </c>
      <c r="I230" s="243"/>
      <c r="J230" s="142">
        <v>1743420</v>
      </c>
      <c r="K230" s="244"/>
      <c r="L230" s="368">
        <v>44060</v>
      </c>
      <c r="M230" s="369"/>
      <c r="N230" s="244"/>
      <c r="O230" s="368">
        <v>44095</v>
      </c>
      <c r="P230" s="369"/>
      <c r="Q230" s="210"/>
      <c r="R230" s="140"/>
      <c r="S230" s="245">
        <f t="shared" si="630"/>
        <v>0</v>
      </c>
      <c r="T230" s="210"/>
      <c r="U230" s="140"/>
      <c r="V230" s="245">
        <f t="shared" si="631"/>
        <v>0</v>
      </c>
      <c r="W230" s="210"/>
      <c r="X230" s="140"/>
      <c r="Y230" s="245">
        <f t="shared" si="632"/>
        <v>0</v>
      </c>
      <c r="Z230" s="210"/>
      <c r="AA230" s="210"/>
      <c r="AB230" s="240"/>
      <c r="AC230" s="246"/>
      <c r="AD230" s="210"/>
      <c r="AE230" s="161">
        <f t="shared" si="633"/>
        <v>0</v>
      </c>
      <c r="AF230" s="99"/>
      <c r="AG230" s="154"/>
      <c r="AH230" s="154">
        <f t="shared" si="289"/>
        <v>0</v>
      </c>
      <c r="AI230" s="154"/>
      <c r="AJ230" s="154">
        <f t="shared" si="290"/>
        <v>0</v>
      </c>
      <c r="AK230" s="154"/>
      <c r="AL230" s="154">
        <f t="shared" si="291"/>
        <v>0</v>
      </c>
      <c r="AM230" s="154"/>
      <c r="AN230" s="154">
        <f t="shared" si="657"/>
        <v>0</v>
      </c>
      <c r="AO230" s="155"/>
      <c r="AP230" s="154"/>
      <c r="AQ230" s="226">
        <f t="shared" si="634"/>
        <v>0</v>
      </c>
      <c r="AR230" s="154"/>
      <c r="AS230" s="226">
        <f t="shared" si="635"/>
        <v>0</v>
      </c>
      <c r="AT230" s="154"/>
      <c r="AU230" s="226">
        <f t="shared" si="636"/>
        <v>0</v>
      </c>
      <c r="AV230" s="154"/>
      <c r="AW230" s="226">
        <f t="shared" si="637"/>
        <v>0</v>
      </c>
      <c r="AX230" s="155"/>
      <c r="AY230" s="148"/>
      <c r="AZ230" s="232"/>
      <c r="BA230" s="232"/>
      <c r="BB230" s="232"/>
      <c r="BC230" s="232"/>
      <c r="BD230" s="232"/>
      <c r="BE230" s="232"/>
      <c r="BF230" s="232">
        <f t="shared" si="638"/>
        <v>0</v>
      </c>
      <c r="BG230" s="232">
        <f t="shared" si="639"/>
        <v>0</v>
      </c>
      <c r="BH230" s="232">
        <f t="shared" si="640"/>
        <v>0</v>
      </c>
      <c r="BI230" s="232">
        <f t="shared" si="641"/>
        <v>0</v>
      </c>
      <c r="BJ230" s="232">
        <f t="shared" si="642"/>
        <v>0</v>
      </c>
      <c r="BK230" s="232">
        <f t="shared" si="643"/>
        <v>0</v>
      </c>
      <c r="BL230" s="233">
        <f t="shared" ref="BL230" si="676">SUM(BF230:BK230)</f>
        <v>0</v>
      </c>
      <c r="BM230" s="150"/>
    </row>
    <row r="231" spans="1:65" s="69" customFormat="1" ht="11.25" customHeight="1">
      <c r="A231" s="333" t="s">
        <v>385</v>
      </c>
      <c r="B231" s="330"/>
      <c r="C231" s="324"/>
      <c r="D231" s="107">
        <v>10</v>
      </c>
      <c r="E231" s="123" t="s">
        <v>386</v>
      </c>
      <c r="F231" s="128" t="s">
        <v>373</v>
      </c>
      <c r="G231" s="242">
        <v>2.48</v>
      </c>
      <c r="H231" s="359">
        <v>25</v>
      </c>
      <c r="I231" s="243"/>
      <c r="J231" s="142">
        <v>1743740</v>
      </c>
      <c r="K231" s="244"/>
      <c r="L231" s="368">
        <v>44060</v>
      </c>
      <c r="M231" s="369"/>
      <c r="N231" s="244"/>
      <c r="O231" s="368">
        <v>44095</v>
      </c>
      <c r="P231" s="369"/>
      <c r="Q231" s="210"/>
      <c r="R231" s="140"/>
      <c r="S231" s="245">
        <f t="shared" si="630"/>
        <v>0</v>
      </c>
      <c r="T231" s="210"/>
      <c r="U231" s="140"/>
      <c r="V231" s="245">
        <f t="shared" si="631"/>
        <v>0</v>
      </c>
      <c r="W231" s="210"/>
      <c r="X231" s="140"/>
      <c r="Y231" s="245">
        <f t="shared" si="632"/>
        <v>0</v>
      </c>
      <c r="Z231" s="210"/>
      <c r="AA231" s="210"/>
      <c r="AB231" s="240"/>
      <c r="AC231" s="246"/>
      <c r="AD231" s="210"/>
      <c r="AE231" s="161">
        <f t="shared" si="633"/>
        <v>0</v>
      </c>
      <c r="AF231" s="99"/>
      <c r="AG231" s="154"/>
      <c r="AH231" s="154">
        <f t="shared" si="289"/>
        <v>0</v>
      </c>
      <c r="AI231" s="154"/>
      <c r="AJ231" s="154">
        <f t="shared" si="290"/>
        <v>0</v>
      </c>
      <c r="AK231" s="154"/>
      <c r="AL231" s="154">
        <f t="shared" si="291"/>
        <v>0</v>
      </c>
      <c r="AM231" s="154"/>
      <c r="AN231" s="154">
        <f t="shared" si="657"/>
        <v>0</v>
      </c>
      <c r="AO231" s="155"/>
      <c r="AP231" s="154"/>
      <c r="AQ231" s="226">
        <f t="shared" si="634"/>
        <v>0</v>
      </c>
      <c r="AR231" s="154"/>
      <c r="AS231" s="226">
        <f t="shared" si="635"/>
        <v>0</v>
      </c>
      <c r="AT231" s="154"/>
      <c r="AU231" s="226">
        <f t="shared" si="636"/>
        <v>0</v>
      </c>
      <c r="AV231" s="154"/>
      <c r="AW231" s="226">
        <f t="shared" si="637"/>
        <v>0</v>
      </c>
      <c r="AX231" s="155"/>
      <c r="AY231" s="148"/>
      <c r="AZ231" s="232"/>
      <c r="BA231" s="232"/>
      <c r="BB231" s="232"/>
      <c r="BC231" s="232"/>
      <c r="BD231" s="232"/>
      <c r="BE231" s="232"/>
      <c r="BF231" s="232">
        <f t="shared" si="638"/>
        <v>0</v>
      </c>
      <c r="BG231" s="232">
        <f t="shared" si="639"/>
        <v>0</v>
      </c>
      <c r="BH231" s="232">
        <f t="shared" si="640"/>
        <v>0</v>
      </c>
      <c r="BI231" s="232">
        <f t="shared" si="641"/>
        <v>0</v>
      </c>
      <c r="BJ231" s="232">
        <f t="shared" si="642"/>
        <v>0</v>
      </c>
      <c r="BK231" s="232">
        <f t="shared" si="643"/>
        <v>0</v>
      </c>
      <c r="BL231" s="233">
        <f t="shared" ref="BL231" si="677">SUM(BF231:BK231)</f>
        <v>0</v>
      </c>
      <c r="BM231" s="150"/>
    </row>
    <row r="232" spans="1:65" s="69" customFormat="1" ht="11.25" customHeight="1">
      <c r="A232" s="333" t="s">
        <v>387</v>
      </c>
      <c r="B232" s="336"/>
      <c r="C232" s="337"/>
      <c r="D232" s="107">
        <v>32</v>
      </c>
      <c r="E232" s="123" t="s">
        <v>382</v>
      </c>
      <c r="F232" s="128" t="s">
        <v>373</v>
      </c>
      <c r="G232" s="242">
        <v>2.48</v>
      </c>
      <c r="H232" s="360">
        <v>25</v>
      </c>
      <c r="I232" s="243"/>
      <c r="J232" s="142">
        <v>1743140</v>
      </c>
      <c r="K232" s="244"/>
      <c r="L232" s="368">
        <v>44060</v>
      </c>
      <c r="M232" s="369"/>
      <c r="N232" s="244"/>
      <c r="O232" s="368">
        <v>44095</v>
      </c>
      <c r="P232" s="369"/>
      <c r="Q232" s="210"/>
      <c r="R232" s="140"/>
      <c r="S232" s="245">
        <f>IF($D$18="YES", (R232), (0))</f>
        <v>0</v>
      </c>
      <c r="T232" s="210"/>
      <c r="U232" s="140"/>
      <c r="V232" s="245">
        <f>IF($D$18="YES", (U232), (0))</f>
        <v>0</v>
      </c>
      <c r="W232" s="210"/>
      <c r="X232" s="140"/>
      <c r="Y232" s="245">
        <f>IF($D$18="YES", (X232), (0))</f>
        <v>0</v>
      </c>
      <c r="Z232" s="210"/>
      <c r="AA232" s="210"/>
      <c r="AB232" s="240"/>
      <c r="AC232" s="246"/>
      <c r="AD232" s="210"/>
      <c r="AE232" s="161">
        <f t="shared" ref="AE232" si="678">SUM(R232,S232,U232,V232,X232,Y232)</f>
        <v>0</v>
      </c>
      <c r="AF232" s="99"/>
      <c r="AG232" s="154"/>
      <c r="AH232" s="154">
        <f t="shared" si="289"/>
        <v>0</v>
      </c>
      <c r="AI232" s="154"/>
      <c r="AJ232" s="154">
        <f t="shared" si="290"/>
        <v>0</v>
      </c>
      <c r="AK232" s="154"/>
      <c r="AL232" s="154">
        <f t="shared" si="291"/>
        <v>0</v>
      </c>
      <c r="AM232" s="154"/>
      <c r="AN232" s="154">
        <f t="shared" ref="AN232" si="679">SUM(AH232,AJ232,AL232)</f>
        <v>0</v>
      </c>
      <c r="AO232" s="155"/>
      <c r="AP232" s="154"/>
      <c r="AQ232" s="226">
        <f>(R232*H232)*G232</f>
        <v>0</v>
      </c>
      <c r="AR232" s="154"/>
      <c r="AS232" s="226">
        <f>(U232*H232)*G232</f>
        <v>0</v>
      </c>
      <c r="AT232" s="154"/>
      <c r="AU232" s="226">
        <f>(X232*H232)*G232</f>
        <v>0</v>
      </c>
      <c r="AV232" s="154"/>
      <c r="AW232" s="226">
        <f>SUM(AP232:AV232)</f>
        <v>0</v>
      </c>
      <c r="AX232" s="155"/>
      <c r="AY232" s="148"/>
      <c r="AZ232" s="232"/>
      <c r="BA232" s="232"/>
      <c r="BB232" s="232"/>
      <c r="BC232" s="232"/>
      <c r="BD232" s="232"/>
      <c r="BE232" s="232"/>
      <c r="BF232" s="232">
        <f>IF($O$18&lt;BF$24,0,IF($O$18&gt;BF$25,0,$AZ232))</f>
        <v>0</v>
      </c>
      <c r="BG232" s="232">
        <f>IF($O$18&lt;BG$24,0,IF($O$18&gt;BG$25,0,$BA232))</f>
        <v>0</v>
      </c>
      <c r="BH232" s="232">
        <f>IF($O$18&lt;BH$24,0,IF($O$18&gt;BH$25,0,$BB232))</f>
        <v>0</v>
      </c>
      <c r="BI232" s="232">
        <f>IF($O$18&lt;BI$24,0,IF($O$18&gt;BI$25,0,$BC232))</f>
        <v>0</v>
      </c>
      <c r="BJ232" s="232">
        <f>IF($O$18&lt;BJ$24,0,IF($O$18&gt;BJ$25,0,$BD232))</f>
        <v>0</v>
      </c>
      <c r="BK232" s="232">
        <f>IF($O$18&lt;BK$24,0,IF($O$18&gt;BK$25,0,$BE232))</f>
        <v>0</v>
      </c>
      <c r="BL232" s="233">
        <f t="shared" ref="BL232" si="680">SUM(BF232:BK232)</f>
        <v>0</v>
      </c>
      <c r="BM232" s="150"/>
    </row>
    <row r="233" spans="1:65" ht="15" customHeight="1">
      <c r="A233" s="320" t="s">
        <v>388</v>
      </c>
      <c r="B233" s="321"/>
      <c r="C233" s="331"/>
      <c r="D233" s="332"/>
      <c r="E233" s="130"/>
      <c r="F233" s="259"/>
      <c r="G233" s="184"/>
      <c r="H233" s="358"/>
      <c r="I233" s="236"/>
      <c r="J233" s="249"/>
      <c r="K233" s="161"/>
      <c r="L233" s="250"/>
      <c r="M233" s="250"/>
      <c r="N233" s="161"/>
      <c r="O233" s="161"/>
      <c r="P233" s="254"/>
      <c r="Q233" s="210"/>
      <c r="R233" s="161"/>
      <c r="S233" s="254"/>
      <c r="T233" s="210"/>
      <c r="U233" s="161"/>
      <c r="V233" s="254"/>
      <c r="W233" s="210"/>
      <c r="X233" s="161"/>
      <c r="Y233" s="254"/>
      <c r="Z233" s="210"/>
      <c r="AA233" s="210"/>
      <c r="AB233" s="240"/>
      <c r="AC233" s="241"/>
      <c r="AD233" s="210"/>
      <c r="AE233" s="161">
        <f>SUM(AE234:AE236)</f>
        <v>0</v>
      </c>
      <c r="AF233" s="99"/>
      <c r="AG233" s="154"/>
      <c r="AH233" s="154">
        <f t="shared" si="289"/>
        <v>0</v>
      </c>
      <c r="AI233" s="154"/>
      <c r="AJ233" s="154">
        <f t="shared" si="290"/>
        <v>0</v>
      </c>
      <c r="AK233" s="154"/>
      <c r="AL233" s="154">
        <f t="shared" si="291"/>
        <v>0</v>
      </c>
      <c r="AM233" s="154"/>
      <c r="AN233" s="154">
        <f t="shared" si="657"/>
        <v>0</v>
      </c>
      <c r="AO233" s="155"/>
      <c r="AP233" s="154"/>
      <c r="AQ233" s="226"/>
      <c r="AR233" s="154"/>
      <c r="AS233" s="226"/>
      <c r="AT233" s="154"/>
      <c r="AU233" s="226"/>
      <c r="AV233" s="154"/>
      <c r="AW233" s="226"/>
      <c r="AX233" s="155"/>
      <c r="AY233" s="148"/>
      <c r="AZ233" s="232"/>
      <c r="BA233" s="232"/>
      <c r="BB233" s="232"/>
      <c r="BC233" s="232"/>
      <c r="BD233" s="232"/>
      <c r="BE233" s="232"/>
      <c r="BF233" s="232"/>
      <c r="BG233" s="232"/>
      <c r="BH233" s="232"/>
      <c r="BI233" s="232"/>
      <c r="BJ233" s="232"/>
      <c r="BK233" s="232"/>
      <c r="BL233" s="233"/>
      <c r="BM233" s="150"/>
    </row>
    <row r="234" spans="1:65" ht="11.25" customHeight="1">
      <c r="A234" s="327" t="s">
        <v>389</v>
      </c>
      <c r="B234" s="328"/>
      <c r="C234" s="337"/>
      <c r="D234" s="107">
        <v>18</v>
      </c>
      <c r="E234" s="123" t="s">
        <v>222</v>
      </c>
      <c r="F234" s="128" t="s">
        <v>373</v>
      </c>
      <c r="G234" s="242">
        <v>1.98</v>
      </c>
      <c r="H234" s="359">
        <v>25</v>
      </c>
      <c r="I234" s="243"/>
      <c r="J234" s="142">
        <v>1748250</v>
      </c>
      <c r="K234" s="244"/>
      <c r="L234" s="368">
        <v>44060</v>
      </c>
      <c r="M234" s="369"/>
      <c r="N234" s="244"/>
      <c r="O234" s="368">
        <v>44095</v>
      </c>
      <c r="P234" s="369"/>
      <c r="Q234" s="210"/>
      <c r="R234" s="140"/>
      <c r="S234" s="245">
        <f>IF($D$18="YES", (R234), (0))</f>
        <v>0</v>
      </c>
      <c r="T234" s="210"/>
      <c r="U234" s="140"/>
      <c r="V234" s="245">
        <f>IF($D$18="YES", (U234), (0))</f>
        <v>0</v>
      </c>
      <c r="W234" s="210"/>
      <c r="X234" s="140"/>
      <c r="Y234" s="245">
        <f>IF($D$18="YES", (X234), (0))</f>
        <v>0</v>
      </c>
      <c r="Z234" s="210"/>
      <c r="AA234" s="210"/>
      <c r="AB234" s="240"/>
      <c r="AC234" s="246"/>
      <c r="AD234" s="210"/>
      <c r="AE234" s="161">
        <f t="shared" ref="AE234:AE236" si="681">SUM(R234,S234,U234,V234,X234,Y234)</f>
        <v>0</v>
      </c>
      <c r="AF234" s="99"/>
      <c r="AG234" s="154"/>
      <c r="AH234" s="154">
        <f t="shared" ref="AH234:AH289" si="682">R234*H234</f>
        <v>0</v>
      </c>
      <c r="AI234" s="154"/>
      <c r="AJ234" s="154">
        <f t="shared" ref="AJ234:AJ289" si="683">U234*H234</f>
        <v>0</v>
      </c>
      <c r="AK234" s="154"/>
      <c r="AL234" s="154">
        <f t="shared" ref="AL234:AL289" si="684">X234*H234</f>
        <v>0</v>
      </c>
      <c r="AM234" s="154"/>
      <c r="AN234" s="154">
        <f t="shared" si="657"/>
        <v>0</v>
      </c>
      <c r="AO234" s="155"/>
      <c r="AP234" s="154"/>
      <c r="AQ234" s="226">
        <f>(R234*H234)*G234</f>
        <v>0</v>
      </c>
      <c r="AR234" s="154"/>
      <c r="AS234" s="226">
        <f>(U234*H234)*G234</f>
        <v>0</v>
      </c>
      <c r="AT234" s="154"/>
      <c r="AU234" s="226">
        <f>(X234*H234)*G234</f>
        <v>0</v>
      </c>
      <c r="AV234" s="154"/>
      <c r="AW234" s="226">
        <f>SUM(AP234:AV234)</f>
        <v>0</v>
      </c>
      <c r="AX234" s="155"/>
      <c r="AY234" s="148"/>
      <c r="AZ234" s="232"/>
      <c r="BA234" s="232"/>
      <c r="BB234" s="232"/>
      <c r="BC234" s="232"/>
      <c r="BD234" s="232"/>
      <c r="BE234" s="232"/>
      <c r="BF234" s="232">
        <f>IF($O$18&lt;BF$24,0,IF($O$18&gt;BF$25,0,$AZ234))</f>
        <v>0</v>
      </c>
      <c r="BG234" s="232">
        <f>IF($O$18&lt;BG$24,0,IF($O$18&gt;BG$25,0,$BA234))</f>
        <v>0</v>
      </c>
      <c r="BH234" s="232">
        <f>IF($O$18&lt;BH$24,0,IF($O$18&gt;BH$25,0,$BB234))</f>
        <v>0</v>
      </c>
      <c r="BI234" s="232">
        <f>IF($O$18&lt;BI$24,0,IF($O$18&gt;BI$25,0,$BC234))</f>
        <v>0</v>
      </c>
      <c r="BJ234" s="232">
        <f>IF($O$18&lt;BJ$24,0,IF($O$18&gt;BJ$25,0,$BD234))</f>
        <v>0</v>
      </c>
      <c r="BK234" s="232">
        <f>IF($O$18&lt;BK$24,0,IF($O$18&gt;BK$25,0,$BE234))</f>
        <v>0</v>
      </c>
      <c r="BL234" s="233">
        <f>SUM(BF234:BK234)</f>
        <v>0</v>
      </c>
      <c r="BM234" s="150"/>
    </row>
    <row r="235" spans="1:65" ht="11.25" customHeight="1">
      <c r="A235" s="307" t="s">
        <v>389</v>
      </c>
      <c r="B235" s="316"/>
      <c r="C235" s="337" t="s">
        <v>214</v>
      </c>
      <c r="D235" s="107">
        <v>2</v>
      </c>
      <c r="E235" s="123" t="s">
        <v>222</v>
      </c>
      <c r="F235" s="128" t="s">
        <v>373</v>
      </c>
      <c r="G235" s="242">
        <v>1.88</v>
      </c>
      <c r="H235" s="359">
        <v>500</v>
      </c>
      <c r="I235" s="243"/>
      <c r="J235" s="142">
        <v>1748257</v>
      </c>
      <c r="K235" s="244"/>
      <c r="L235" s="368">
        <v>44060</v>
      </c>
      <c r="M235" s="369"/>
      <c r="N235" s="244"/>
      <c r="O235" s="368">
        <v>44095</v>
      </c>
      <c r="P235" s="369"/>
      <c r="Q235" s="210"/>
      <c r="R235" s="140"/>
      <c r="S235" s="245">
        <f>IF($D$18="YES", (R235), (0))</f>
        <v>0</v>
      </c>
      <c r="T235" s="210"/>
      <c r="U235" s="140"/>
      <c r="V235" s="245">
        <f>IF($D$18="YES", (U235), (0))</f>
        <v>0</v>
      </c>
      <c r="W235" s="210"/>
      <c r="X235" s="140"/>
      <c r="Y235" s="245">
        <f>IF($D$18="YES", (X235), (0))</f>
        <v>0</v>
      </c>
      <c r="Z235" s="210"/>
      <c r="AA235" s="210"/>
      <c r="AB235" s="240"/>
      <c r="AC235" s="246"/>
      <c r="AD235" s="210"/>
      <c r="AE235" s="161">
        <f t="shared" si="681"/>
        <v>0</v>
      </c>
      <c r="AF235" s="99"/>
      <c r="AG235" s="154"/>
      <c r="AH235" s="154">
        <f t="shared" si="682"/>
        <v>0</v>
      </c>
      <c r="AI235" s="154"/>
      <c r="AJ235" s="154">
        <f t="shared" si="683"/>
        <v>0</v>
      </c>
      <c r="AK235" s="154"/>
      <c r="AL235" s="154">
        <f t="shared" si="684"/>
        <v>0</v>
      </c>
      <c r="AM235" s="154"/>
      <c r="AN235" s="154">
        <f t="shared" ref="AN235" si="685">SUM(AH235,AJ235,AL235)</f>
        <v>0</v>
      </c>
      <c r="AO235" s="155"/>
      <c r="AP235" s="154"/>
      <c r="AQ235" s="226">
        <f>(R235*H235)*G235</f>
        <v>0</v>
      </c>
      <c r="AR235" s="154"/>
      <c r="AS235" s="226">
        <f>(U235*H235)*G235</f>
        <v>0</v>
      </c>
      <c r="AT235" s="154"/>
      <c r="AU235" s="226">
        <f>(X235*H235)*G235</f>
        <v>0</v>
      </c>
      <c r="AV235" s="154"/>
      <c r="AW235" s="226">
        <f>SUM(AP235:AV235)</f>
        <v>0</v>
      </c>
      <c r="AX235" s="155"/>
      <c r="AY235" s="148"/>
      <c r="AZ235" s="232"/>
      <c r="BA235" s="232"/>
      <c r="BB235" s="232"/>
      <c r="BC235" s="232"/>
      <c r="BD235" s="232"/>
      <c r="BE235" s="232"/>
      <c r="BF235" s="232">
        <f>IF($O$18&lt;BF$24,0,IF($O$18&gt;BF$25,0,$AZ235))</f>
        <v>0</v>
      </c>
      <c r="BG235" s="232">
        <f>IF($O$18&lt;BG$24,0,IF($O$18&gt;BG$25,0,$BA235))</f>
        <v>0</v>
      </c>
      <c r="BH235" s="232">
        <f>IF($O$18&lt;BH$24,0,IF($O$18&gt;BH$25,0,$BB235))</f>
        <v>0</v>
      </c>
      <c r="BI235" s="232">
        <f>IF($O$18&lt;BI$24,0,IF($O$18&gt;BI$25,0,$BC235))</f>
        <v>0</v>
      </c>
      <c r="BJ235" s="232">
        <f>IF($O$18&lt;BJ$24,0,IF($O$18&gt;BJ$25,0,$BD235))</f>
        <v>0</v>
      </c>
      <c r="BK235" s="232">
        <f>IF($O$18&lt;BK$24,0,IF($O$18&gt;BK$25,0,$BE235))</f>
        <v>0</v>
      </c>
      <c r="BL235" s="233">
        <f>SUM(BF235:BK235)</f>
        <v>0</v>
      </c>
      <c r="BM235" s="150"/>
    </row>
    <row r="236" spans="1:65" ht="11.25" customHeight="1">
      <c r="A236" s="307" t="s">
        <v>390</v>
      </c>
      <c r="B236" s="316"/>
      <c r="C236" s="337"/>
      <c r="D236" s="107">
        <v>15</v>
      </c>
      <c r="E236" s="123" t="s">
        <v>222</v>
      </c>
      <c r="F236" s="128" t="s">
        <v>373</v>
      </c>
      <c r="G236" s="242">
        <v>1.98</v>
      </c>
      <c r="H236" s="359">
        <v>25</v>
      </c>
      <c r="I236" s="243"/>
      <c r="J236" s="142">
        <v>1748220</v>
      </c>
      <c r="K236" s="244"/>
      <c r="L236" s="368">
        <v>44060</v>
      </c>
      <c r="M236" s="369"/>
      <c r="N236" s="244"/>
      <c r="O236" s="368">
        <v>44095</v>
      </c>
      <c r="P236" s="369"/>
      <c r="Q236" s="210"/>
      <c r="R236" s="140"/>
      <c r="S236" s="245">
        <f>IF($D$18="YES", (R236), (0))</f>
        <v>0</v>
      </c>
      <c r="T236" s="210"/>
      <c r="U236" s="140"/>
      <c r="V236" s="245">
        <f>IF($D$18="YES", (U236), (0))</f>
        <v>0</v>
      </c>
      <c r="W236" s="210"/>
      <c r="X236" s="140"/>
      <c r="Y236" s="245">
        <f>IF($D$18="YES", (X236), (0))</f>
        <v>0</v>
      </c>
      <c r="Z236" s="210"/>
      <c r="AA236" s="210"/>
      <c r="AB236" s="240"/>
      <c r="AC236" s="246"/>
      <c r="AD236" s="210"/>
      <c r="AE236" s="161">
        <f t="shared" si="681"/>
        <v>0</v>
      </c>
      <c r="AF236" s="99"/>
      <c r="AG236" s="154"/>
      <c r="AH236" s="154">
        <f t="shared" si="682"/>
        <v>0</v>
      </c>
      <c r="AI236" s="154"/>
      <c r="AJ236" s="154">
        <f t="shared" si="683"/>
        <v>0</v>
      </c>
      <c r="AK236" s="154"/>
      <c r="AL236" s="154">
        <f t="shared" si="684"/>
        <v>0</v>
      </c>
      <c r="AM236" s="154"/>
      <c r="AN236" s="154">
        <f t="shared" si="657"/>
        <v>0</v>
      </c>
      <c r="AO236" s="155"/>
      <c r="AP236" s="154"/>
      <c r="AQ236" s="226">
        <f>(R236*H236)*G236</f>
        <v>0</v>
      </c>
      <c r="AR236" s="154"/>
      <c r="AS236" s="226">
        <f>(U236*H236)*G236</f>
        <v>0</v>
      </c>
      <c r="AT236" s="154"/>
      <c r="AU236" s="226">
        <f>(X236*H236)*G236</f>
        <v>0</v>
      </c>
      <c r="AV236" s="154"/>
      <c r="AW236" s="226">
        <f>SUM(AP236:AV236)</f>
        <v>0</v>
      </c>
      <c r="AX236" s="155"/>
      <c r="AY236" s="148"/>
      <c r="AZ236" s="232"/>
      <c r="BA236" s="232"/>
      <c r="BB236" s="232"/>
      <c r="BC236" s="232"/>
      <c r="BD236" s="232"/>
      <c r="BE236" s="232"/>
      <c r="BF236" s="232">
        <f>IF($O$18&lt;BF$24,0,IF($O$18&gt;BF$25,0,$AZ236))</f>
        <v>0</v>
      </c>
      <c r="BG236" s="232">
        <f>IF($O$18&lt;BG$24,0,IF($O$18&gt;BG$25,0,$BA236))</f>
        <v>0</v>
      </c>
      <c r="BH236" s="232">
        <f>IF($O$18&lt;BH$24,0,IF($O$18&gt;BH$25,0,$BB236))</f>
        <v>0</v>
      </c>
      <c r="BI236" s="232">
        <f>IF($O$18&lt;BI$24,0,IF($O$18&gt;BI$25,0,$BC236))</f>
        <v>0</v>
      </c>
      <c r="BJ236" s="232">
        <f>IF($O$18&lt;BJ$24,0,IF($O$18&gt;BJ$25,0,$BD236))</f>
        <v>0</v>
      </c>
      <c r="BK236" s="232">
        <f>IF($O$18&lt;BK$24,0,IF($O$18&gt;BK$25,0,$BE236))</f>
        <v>0</v>
      </c>
      <c r="BL236" s="233">
        <f>SUM(BF236:BK236)</f>
        <v>0</v>
      </c>
      <c r="BM236" s="150"/>
    </row>
    <row r="237" spans="1:65" ht="15" customHeight="1">
      <c r="A237" s="320" t="s">
        <v>391</v>
      </c>
      <c r="B237" s="321"/>
      <c r="C237" s="331"/>
      <c r="D237" s="332"/>
      <c r="E237" s="124"/>
      <c r="F237" s="259"/>
      <c r="G237" s="184"/>
      <c r="H237" s="358"/>
      <c r="I237" s="236"/>
      <c r="J237" s="249"/>
      <c r="K237" s="161"/>
      <c r="L237" s="250"/>
      <c r="M237" s="250"/>
      <c r="N237" s="161"/>
      <c r="O237" s="161"/>
      <c r="P237" s="239"/>
      <c r="Q237" s="210"/>
      <c r="R237" s="161"/>
      <c r="S237" s="239"/>
      <c r="T237" s="210"/>
      <c r="U237" s="161"/>
      <c r="V237" s="239"/>
      <c r="W237" s="210"/>
      <c r="X237" s="161"/>
      <c r="Y237" s="239"/>
      <c r="Z237" s="210"/>
      <c r="AA237" s="210"/>
      <c r="AB237" s="240"/>
      <c r="AC237" s="241"/>
      <c r="AD237" s="210"/>
      <c r="AE237" s="161">
        <f>SUM(AE238:AE239)</f>
        <v>0</v>
      </c>
      <c r="AF237" s="99"/>
      <c r="AG237" s="154"/>
      <c r="AH237" s="154">
        <f t="shared" si="682"/>
        <v>0</v>
      </c>
      <c r="AI237" s="154"/>
      <c r="AJ237" s="154">
        <f t="shared" si="683"/>
        <v>0</v>
      </c>
      <c r="AK237" s="154"/>
      <c r="AL237" s="154">
        <f t="shared" si="684"/>
        <v>0</v>
      </c>
      <c r="AM237" s="154"/>
      <c r="AN237" s="154">
        <f t="shared" si="657"/>
        <v>0</v>
      </c>
      <c r="AO237" s="155"/>
      <c r="AP237" s="154"/>
      <c r="AQ237" s="226"/>
      <c r="AR237" s="154"/>
      <c r="AS237" s="226"/>
      <c r="AT237" s="154"/>
      <c r="AU237" s="226"/>
      <c r="AV237" s="154"/>
      <c r="AW237" s="226"/>
      <c r="AX237" s="155"/>
      <c r="AY237" s="148"/>
      <c r="AZ237" s="232"/>
      <c r="BA237" s="232"/>
      <c r="BB237" s="232"/>
      <c r="BC237" s="232"/>
      <c r="BD237" s="232"/>
      <c r="BE237" s="232"/>
      <c r="BF237" s="232"/>
      <c r="BG237" s="232"/>
      <c r="BH237" s="232"/>
      <c r="BI237" s="232"/>
      <c r="BJ237" s="232"/>
      <c r="BK237" s="232"/>
      <c r="BL237" s="233"/>
      <c r="BM237" s="150"/>
    </row>
    <row r="238" spans="1:65" ht="11.25" customHeight="1">
      <c r="A238" s="338" t="s">
        <v>392</v>
      </c>
      <c r="B238" s="339"/>
      <c r="C238" s="337"/>
      <c r="D238" s="107">
        <v>19</v>
      </c>
      <c r="E238" s="126" t="s">
        <v>376</v>
      </c>
      <c r="F238" s="126" t="s">
        <v>393</v>
      </c>
      <c r="G238" s="242">
        <v>1.18</v>
      </c>
      <c r="H238" s="360">
        <v>25</v>
      </c>
      <c r="I238" s="243"/>
      <c r="J238" s="142">
        <v>1748907</v>
      </c>
      <c r="K238" s="244"/>
      <c r="L238" s="368">
        <v>44060</v>
      </c>
      <c r="M238" s="369"/>
      <c r="N238" s="244"/>
      <c r="O238" s="368">
        <v>44095</v>
      </c>
      <c r="P238" s="369"/>
      <c r="Q238" s="210"/>
      <c r="R238" s="140"/>
      <c r="S238" s="245">
        <f>IF($D$18="YES", (R238), (0))</f>
        <v>0</v>
      </c>
      <c r="T238" s="210"/>
      <c r="U238" s="140"/>
      <c r="V238" s="245">
        <f>IF($D$18="YES", (U238), (0))</f>
        <v>0</v>
      </c>
      <c r="W238" s="210"/>
      <c r="X238" s="140"/>
      <c r="Y238" s="245">
        <f>IF($D$18="YES", (X238), (0))</f>
        <v>0</v>
      </c>
      <c r="Z238" s="210"/>
      <c r="AA238" s="210"/>
      <c r="AB238" s="240"/>
      <c r="AC238" s="246"/>
      <c r="AD238" s="210"/>
      <c r="AE238" s="161">
        <f t="shared" ref="AE238:AE239" si="686">SUM(R238,S238,U238,V238,X238,Y238)</f>
        <v>0</v>
      </c>
      <c r="AF238" s="99"/>
      <c r="AG238" s="154"/>
      <c r="AH238" s="154">
        <f t="shared" si="682"/>
        <v>0</v>
      </c>
      <c r="AI238" s="154"/>
      <c r="AJ238" s="154">
        <f t="shared" si="683"/>
        <v>0</v>
      </c>
      <c r="AK238" s="154"/>
      <c r="AL238" s="154">
        <f t="shared" si="684"/>
        <v>0</v>
      </c>
      <c r="AM238" s="154"/>
      <c r="AN238" s="154">
        <f t="shared" si="657"/>
        <v>0</v>
      </c>
      <c r="AO238" s="155"/>
      <c r="AP238" s="154"/>
      <c r="AQ238" s="226">
        <f>(R238*H238)*G238</f>
        <v>0</v>
      </c>
      <c r="AR238" s="154"/>
      <c r="AS238" s="226">
        <f>(U238*H238)*G238</f>
        <v>0</v>
      </c>
      <c r="AT238" s="154"/>
      <c r="AU238" s="226">
        <f>(X238*H238)*G238</f>
        <v>0</v>
      </c>
      <c r="AV238" s="154"/>
      <c r="AW238" s="226">
        <f>SUM(AP238:AV238)</f>
        <v>0</v>
      </c>
      <c r="AX238" s="155"/>
      <c r="AY238" s="148"/>
      <c r="AZ238" s="232"/>
      <c r="BA238" s="232"/>
      <c r="BB238" s="232"/>
      <c r="BC238" s="232"/>
      <c r="BD238" s="232"/>
      <c r="BE238" s="232"/>
      <c r="BF238" s="232">
        <f>IF($O$18&lt;BF$24,0,IF($O$18&gt;BF$25,0,$AZ238))</f>
        <v>0</v>
      </c>
      <c r="BG238" s="232">
        <f>IF($O$18&lt;BG$24,0,IF($O$18&gt;BG$25,0,$BA238))</f>
        <v>0</v>
      </c>
      <c r="BH238" s="232">
        <f>IF($O$18&lt;BH$24,0,IF($O$18&gt;BH$25,0,$BB238))</f>
        <v>0</v>
      </c>
      <c r="BI238" s="232">
        <f>IF($O$18&lt;BI$24,0,IF($O$18&gt;BI$25,0,$BC238))</f>
        <v>0</v>
      </c>
      <c r="BJ238" s="232">
        <f>IF($O$18&lt;BJ$24,0,IF($O$18&gt;BJ$25,0,$BD238))</f>
        <v>0</v>
      </c>
      <c r="BK238" s="232">
        <f>IF($O$18&lt;BK$24,0,IF($O$18&gt;BK$25,0,$BE238))</f>
        <v>0</v>
      </c>
      <c r="BL238" s="233">
        <f t="shared" ref="BL238:BL239" si="687">SUM(BF238:BK238)</f>
        <v>0</v>
      </c>
      <c r="BM238" s="150"/>
    </row>
    <row r="239" spans="1:65" ht="11.25" customHeight="1">
      <c r="A239" s="338" t="s">
        <v>394</v>
      </c>
      <c r="B239" s="339"/>
      <c r="C239" s="337"/>
      <c r="D239" s="107">
        <v>21</v>
      </c>
      <c r="E239" s="123" t="s">
        <v>85</v>
      </c>
      <c r="F239" s="123" t="s">
        <v>393</v>
      </c>
      <c r="G239" s="242">
        <v>1.08</v>
      </c>
      <c r="H239" s="360">
        <v>25</v>
      </c>
      <c r="I239" s="243"/>
      <c r="J239" s="142">
        <v>1749007</v>
      </c>
      <c r="K239" s="244"/>
      <c r="L239" s="368">
        <v>44060</v>
      </c>
      <c r="M239" s="369"/>
      <c r="N239" s="244"/>
      <c r="O239" s="368">
        <v>44095</v>
      </c>
      <c r="P239" s="369"/>
      <c r="Q239" s="210"/>
      <c r="R239" s="140"/>
      <c r="S239" s="245">
        <f>IF($D$18="YES", (R239), (0))</f>
        <v>0</v>
      </c>
      <c r="T239" s="210"/>
      <c r="U239" s="140"/>
      <c r="V239" s="245">
        <f>IF($D$18="YES", (U239), (0))</f>
        <v>0</v>
      </c>
      <c r="W239" s="210"/>
      <c r="X239" s="140"/>
      <c r="Y239" s="245">
        <f>IF($D$18="YES", (X239), (0))</f>
        <v>0</v>
      </c>
      <c r="Z239" s="210"/>
      <c r="AA239" s="210"/>
      <c r="AB239" s="240"/>
      <c r="AC239" s="246"/>
      <c r="AD239" s="210"/>
      <c r="AE239" s="161">
        <f t="shared" si="686"/>
        <v>0</v>
      </c>
      <c r="AF239" s="99"/>
      <c r="AG239" s="154"/>
      <c r="AH239" s="154">
        <f t="shared" si="682"/>
        <v>0</v>
      </c>
      <c r="AI239" s="154"/>
      <c r="AJ239" s="154">
        <f t="shared" si="683"/>
        <v>0</v>
      </c>
      <c r="AK239" s="154"/>
      <c r="AL239" s="154">
        <f t="shared" si="684"/>
        <v>0</v>
      </c>
      <c r="AM239" s="154"/>
      <c r="AN239" s="154">
        <f t="shared" si="657"/>
        <v>0</v>
      </c>
      <c r="AO239" s="155"/>
      <c r="AP239" s="154"/>
      <c r="AQ239" s="226">
        <f>(R239*H239)*G239</f>
        <v>0</v>
      </c>
      <c r="AR239" s="154"/>
      <c r="AS239" s="226">
        <f>(U239*H239)*G239</f>
        <v>0</v>
      </c>
      <c r="AT239" s="154"/>
      <c r="AU239" s="226">
        <f>(X239*H239)*G239</f>
        <v>0</v>
      </c>
      <c r="AV239" s="154"/>
      <c r="AW239" s="226">
        <f>SUM(AP239:AV239)</f>
        <v>0</v>
      </c>
      <c r="AX239" s="155"/>
      <c r="AY239" s="148"/>
      <c r="AZ239" s="232"/>
      <c r="BA239" s="232"/>
      <c r="BB239" s="232"/>
      <c r="BC239" s="232"/>
      <c r="BD239" s="232"/>
      <c r="BE239" s="232"/>
      <c r="BF239" s="232">
        <f>IF($O$18&lt;BF$24,0,IF($O$18&gt;BF$25,0,$AZ239))</f>
        <v>0</v>
      </c>
      <c r="BG239" s="232">
        <f>IF($O$18&lt;BG$24,0,IF($O$18&gt;BG$25,0,$BA239))</f>
        <v>0</v>
      </c>
      <c r="BH239" s="232">
        <f>IF($O$18&lt;BH$24,0,IF($O$18&gt;BH$25,0,$BB239))</f>
        <v>0</v>
      </c>
      <c r="BI239" s="232">
        <f>IF($O$18&lt;BI$24,0,IF($O$18&gt;BI$25,0,$BC239))</f>
        <v>0</v>
      </c>
      <c r="BJ239" s="232">
        <f>IF($O$18&lt;BJ$24,0,IF($O$18&gt;BJ$25,0,$BD239))</f>
        <v>0</v>
      </c>
      <c r="BK239" s="232">
        <f>IF($O$18&lt;BK$24,0,IF($O$18&gt;BK$25,0,$BE239))</f>
        <v>0</v>
      </c>
      <c r="BL239" s="233">
        <f t="shared" si="687"/>
        <v>0</v>
      </c>
      <c r="BM239" s="150"/>
    </row>
    <row r="240" spans="1:65" ht="15" customHeight="1">
      <c r="A240" s="320" t="s">
        <v>395</v>
      </c>
      <c r="B240" s="321"/>
      <c r="C240" s="331"/>
      <c r="D240" s="332"/>
      <c r="E240" s="124"/>
      <c r="F240" s="259"/>
      <c r="G240" s="184"/>
      <c r="H240" s="358"/>
      <c r="I240" s="236"/>
      <c r="J240" s="249"/>
      <c r="K240" s="161"/>
      <c r="L240" s="250"/>
      <c r="M240" s="250"/>
      <c r="N240" s="161"/>
      <c r="O240" s="161"/>
      <c r="P240" s="239"/>
      <c r="Q240" s="210"/>
      <c r="R240" s="161"/>
      <c r="S240" s="239"/>
      <c r="T240" s="210"/>
      <c r="U240" s="161"/>
      <c r="V240" s="239"/>
      <c r="W240" s="210"/>
      <c r="X240" s="161"/>
      <c r="Y240" s="239"/>
      <c r="Z240" s="210"/>
      <c r="AA240" s="210"/>
      <c r="AB240" s="240"/>
      <c r="AC240" s="241"/>
      <c r="AD240" s="210"/>
      <c r="AE240" s="161">
        <f>SUM(AE241:AE242)</f>
        <v>0</v>
      </c>
      <c r="AF240" s="99"/>
      <c r="AG240" s="154"/>
      <c r="AH240" s="154">
        <f t="shared" si="682"/>
        <v>0</v>
      </c>
      <c r="AI240" s="154"/>
      <c r="AJ240" s="154">
        <f t="shared" si="683"/>
        <v>0</v>
      </c>
      <c r="AK240" s="154"/>
      <c r="AL240" s="154">
        <f t="shared" si="684"/>
        <v>0</v>
      </c>
      <c r="AM240" s="154"/>
      <c r="AN240" s="154">
        <f t="shared" si="657"/>
        <v>0</v>
      </c>
      <c r="AO240" s="155"/>
      <c r="AP240" s="154"/>
      <c r="AQ240" s="226"/>
      <c r="AR240" s="154"/>
      <c r="AS240" s="226"/>
      <c r="AT240" s="154"/>
      <c r="AU240" s="226"/>
      <c r="AV240" s="154"/>
      <c r="AW240" s="226"/>
      <c r="AX240" s="155"/>
      <c r="AY240" s="148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3"/>
      <c r="BM240" s="150"/>
    </row>
    <row r="241" spans="1:65" ht="11.25" customHeight="1">
      <c r="A241" s="327" t="s">
        <v>396</v>
      </c>
      <c r="B241" s="328"/>
      <c r="C241" s="337"/>
      <c r="D241" s="107" t="s">
        <v>98</v>
      </c>
      <c r="E241" s="123" t="s">
        <v>397</v>
      </c>
      <c r="F241" s="123" t="s">
        <v>86</v>
      </c>
      <c r="G241" s="242">
        <v>0.6</v>
      </c>
      <c r="H241" s="359">
        <v>72</v>
      </c>
      <c r="I241" s="243"/>
      <c r="J241" s="115">
        <v>1750307</v>
      </c>
      <c r="K241" s="244"/>
      <c r="L241" s="368">
        <v>43983</v>
      </c>
      <c r="M241" s="369"/>
      <c r="N241" s="244"/>
      <c r="O241" s="368">
        <v>44011</v>
      </c>
      <c r="P241" s="369"/>
      <c r="Q241" s="210"/>
      <c r="R241" s="140"/>
      <c r="S241" s="245">
        <f>IF($D$18="YES", (R241), (0))</f>
        <v>0</v>
      </c>
      <c r="T241" s="210"/>
      <c r="U241" s="140"/>
      <c r="V241" s="245">
        <f>IF($D$18="YES", (U241), (0))</f>
        <v>0</v>
      </c>
      <c r="W241" s="210"/>
      <c r="X241" s="140"/>
      <c r="Y241" s="245">
        <f>IF($D$18="YES", (X241), (0))</f>
        <v>0</v>
      </c>
      <c r="Z241" s="210"/>
      <c r="AA241" s="210"/>
      <c r="AB241" s="240"/>
      <c r="AC241" s="246"/>
      <c r="AD241" s="210"/>
      <c r="AE241" s="161">
        <f t="shared" ref="AE241:AE242" si="688">SUM(R241,S241,U241,V241,X241,Y241)</f>
        <v>0</v>
      </c>
      <c r="AF241" s="99"/>
      <c r="AG241" s="154"/>
      <c r="AH241" s="154">
        <f t="shared" si="682"/>
        <v>0</v>
      </c>
      <c r="AI241" s="154"/>
      <c r="AJ241" s="154">
        <f t="shared" si="683"/>
        <v>0</v>
      </c>
      <c r="AK241" s="154"/>
      <c r="AL241" s="154">
        <f t="shared" si="684"/>
        <v>0</v>
      </c>
      <c r="AM241" s="154"/>
      <c r="AN241" s="154">
        <f t="shared" si="657"/>
        <v>0</v>
      </c>
      <c r="AO241" s="155"/>
      <c r="AP241" s="154"/>
      <c r="AQ241" s="226">
        <f>(R241*H241)*G241</f>
        <v>0</v>
      </c>
      <c r="AR241" s="154"/>
      <c r="AS241" s="226">
        <f>(U241*H241)*G241</f>
        <v>0</v>
      </c>
      <c r="AT241" s="154"/>
      <c r="AU241" s="226">
        <f>(X241*H241)*G241</f>
        <v>0</v>
      </c>
      <c r="AV241" s="154"/>
      <c r="AW241" s="226">
        <f>SUM(AP241:AV241)</f>
        <v>0</v>
      </c>
      <c r="AX241" s="155"/>
      <c r="AY241" s="148"/>
      <c r="AZ241" s="232"/>
      <c r="BA241" s="232"/>
      <c r="BB241" s="232"/>
      <c r="BC241" s="232"/>
      <c r="BD241" s="232"/>
      <c r="BE241" s="232"/>
      <c r="BF241" s="232">
        <f>IF($O$18&lt;BF$24,0,IF($O$18&gt;BF$25,0,$AZ241))</f>
        <v>0</v>
      </c>
      <c r="BG241" s="232">
        <f>IF($O$18&lt;BG$24,0,IF($O$18&gt;BG$25,0,$BA241))</f>
        <v>0</v>
      </c>
      <c r="BH241" s="232">
        <f>IF($O$18&lt;BH$24,0,IF($O$18&gt;BH$25,0,$BB241))</f>
        <v>0</v>
      </c>
      <c r="BI241" s="232">
        <f>IF($O$18&lt;BI$24,0,IF($O$18&gt;BI$25,0,$BC241))</f>
        <v>0</v>
      </c>
      <c r="BJ241" s="232">
        <f>IF($O$18&lt;BJ$24,0,IF($O$18&gt;BJ$25,0,$BD241))</f>
        <v>0</v>
      </c>
      <c r="BK241" s="232">
        <f>IF($O$18&lt;BK$24,0,IF($O$18&gt;BK$25,0,$BE241))</f>
        <v>0</v>
      </c>
      <c r="BL241" s="233">
        <f t="shared" ref="BL241:BL242" si="689">SUM(BF241:BK241)</f>
        <v>0</v>
      </c>
      <c r="BM241" s="150"/>
    </row>
    <row r="242" spans="1:65" ht="11.25" customHeight="1">
      <c r="A242" s="327" t="s">
        <v>398</v>
      </c>
      <c r="B242" s="328" t="s">
        <v>399</v>
      </c>
      <c r="C242" s="337"/>
      <c r="D242" s="107" t="s">
        <v>98</v>
      </c>
      <c r="E242" s="123" t="s">
        <v>400</v>
      </c>
      <c r="F242" s="123" t="s">
        <v>86</v>
      </c>
      <c r="G242" s="242">
        <v>0.88</v>
      </c>
      <c r="H242" s="359">
        <v>72</v>
      </c>
      <c r="I242" s="243"/>
      <c r="J242" s="115">
        <v>1750377</v>
      </c>
      <c r="K242" s="244"/>
      <c r="L242" s="368">
        <v>43983</v>
      </c>
      <c r="M242" s="369"/>
      <c r="N242" s="244"/>
      <c r="O242" s="368">
        <v>44011</v>
      </c>
      <c r="P242" s="369"/>
      <c r="Q242" s="210"/>
      <c r="R242" s="140"/>
      <c r="S242" s="245">
        <f>IF($D$18="YES", (R242), (0))</f>
        <v>0</v>
      </c>
      <c r="T242" s="210"/>
      <c r="U242" s="140"/>
      <c r="V242" s="245">
        <f>IF($D$18="YES", (U242), (0))</f>
        <v>0</v>
      </c>
      <c r="W242" s="210"/>
      <c r="X242" s="140"/>
      <c r="Y242" s="245">
        <f>IF($D$18="YES", (X242), (0))</f>
        <v>0</v>
      </c>
      <c r="Z242" s="210"/>
      <c r="AA242" s="210"/>
      <c r="AB242" s="240"/>
      <c r="AC242" s="246"/>
      <c r="AD242" s="210"/>
      <c r="AE242" s="161">
        <f t="shared" si="688"/>
        <v>0</v>
      </c>
      <c r="AF242" s="99"/>
      <c r="AG242" s="154"/>
      <c r="AH242" s="154">
        <f t="shared" si="682"/>
        <v>0</v>
      </c>
      <c r="AI242" s="154"/>
      <c r="AJ242" s="154">
        <f t="shared" si="683"/>
        <v>0</v>
      </c>
      <c r="AK242" s="154"/>
      <c r="AL242" s="154">
        <f t="shared" si="684"/>
        <v>0</v>
      </c>
      <c r="AM242" s="154"/>
      <c r="AN242" s="154">
        <f t="shared" si="657"/>
        <v>0</v>
      </c>
      <c r="AO242" s="155"/>
      <c r="AP242" s="154"/>
      <c r="AQ242" s="226">
        <f>(R242*H242)*G242</f>
        <v>0</v>
      </c>
      <c r="AR242" s="154"/>
      <c r="AS242" s="226">
        <f>(U242*H242)*G242</f>
        <v>0</v>
      </c>
      <c r="AT242" s="154"/>
      <c r="AU242" s="226">
        <f>(X242*H242)*G242</f>
        <v>0</v>
      </c>
      <c r="AV242" s="154"/>
      <c r="AW242" s="226">
        <f>SUM(AP242:AV242)</f>
        <v>0</v>
      </c>
      <c r="AX242" s="155"/>
      <c r="AY242" s="148"/>
      <c r="AZ242" s="232"/>
      <c r="BA242" s="232"/>
      <c r="BB242" s="232"/>
      <c r="BC242" s="232"/>
      <c r="BD242" s="232"/>
      <c r="BE242" s="232"/>
      <c r="BF242" s="232">
        <f>IF($O$18&lt;BF$24,0,IF($O$18&gt;BF$25,0,$AZ242))</f>
        <v>0</v>
      </c>
      <c r="BG242" s="232">
        <f>IF($O$18&lt;BG$24,0,IF($O$18&gt;BG$25,0,$BA242))</f>
        <v>0</v>
      </c>
      <c r="BH242" s="232">
        <f>IF($O$18&lt;BH$24,0,IF($O$18&gt;BH$25,0,$BB242))</f>
        <v>0</v>
      </c>
      <c r="BI242" s="232">
        <f>IF($O$18&lt;BI$24,0,IF($O$18&gt;BI$25,0,$BC242))</f>
        <v>0</v>
      </c>
      <c r="BJ242" s="232">
        <f>IF($O$18&lt;BJ$24,0,IF($O$18&gt;BJ$25,0,$BD242))</f>
        <v>0</v>
      </c>
      <c r="BK242" s="232">
        <f>IF($O$18&lt;BK$24,0,IF($O$18&gt;BK$25,0,$BE242))</f>
        <v>0</v>
      </c>
      <c r="BL242" s="233">
        <f t="shared" si="689"/>
        <v>0</v>
      </c>
      <c r="BM242" s="150"/>
    </row>
    <row r="243" spans="1:65" ht="15" customHeight="1">
      <c r="A243" s="320" t="s">
        <v>401</v>
      </c>
      <c r="B243" s="321"/>
      <c r="C243" s="331"/>
      <c r="D243" s="332"/>
      <c r="E243" s="124"/>
      <c r="F243" s="259" t="s">
        <v>212</v>
      </c>
      <c r="G243" s="184"/>
      <c r="H243" s="358"/>
      <c r="I243" s="236"/>
      <c r="J243" s="249"/>
      <c r="K243" s="161"/>
      <c r="L243" s="250"/>
      <c r="M243" s="250"/>
      <c r="N243" s="161"/>
      <c r="O243" s="161"/>
      <c r="P243" s="257"/>
      <c r="Q243" s="210"/>
      <c r="R243" s="161"/>
      <c r="S243" s="257"/>
      <c r="T243" s="210"/>
      <c r="U243" s="161"/>
      <c r="V243" s="257"/>
      <c r="W243" s="210"/>
      <c r="X243" s="161"/>
      <c r="Y243" s="257"/>
      <c r="Z243" s="210"/>
      <c r="AA243" s="210"/>
      <c r="AB243" s="240"/>
      <c r="AC243" s="241"/>
      <c r="AD243" s="210"/>
      <c r="AE243" s="161">
        <f>SUM(AE244:AE246)</f>
        <v>0</v>
      </c>
      <c r="AF243" s="99"/>
      <c r="AG243" s="154"/>
      <c r="AH243" s="154">
        <f t="shared" si="682"/>
        <v>0</v>
      </c>
      <c r="AI243" s="154"/>
      <c r="AJ243" s="154">
        <f t="shared" si="683"/>
        <v>0</v>
      </c>
      <c r="AK243" s="154"/>
      <c r="AL243" s="154">
        <f t="shared" si="684"/>
        <v>0</v>
      </c>
      <c r="AM243" s="154"/>
      <c r="AN243" s="154">
        <f t="shared" si="657"/>
        <v>0</v>
      </c>
      <c r="AO243" s="155"/>
      <c r="AP243" s="154"/>
      <c r="AQ243" s="226"/>
      <c r="AR243" s="154"/>
      <c r="AS243" s="226"/>
      <c r="AT243" s="154"/>
      <c r="AU243" s="226"/>
      <c r="AV243" s="154"/>
      <c r="AW243" s="226"/>
      <c r="AX243" s="155"/>
      <c r="AY243" s="148"/>
      <c r="AZ243" s="232"/>
      <c r="BA243" s="232"/>
      <c r="BB243" s="232"/>
      <c r="BC243" s="232"/>
      <c r="BD243" s="232"/>
      <c r="BE243" s="232"/>
      <c r="BF243" s="232"/>
      <c r="BG243" s="232"/>
      <c r="BH243" s="232"/>
      <c r="BI243" s="232"/>
      <c r="BJ243" s="232"/>
      <c r="BK243" s="232"/>
      <c r="BL243" s="233"/>
      <c r="BM243" s="150"/>
    </row>
    <row r="244" spans="1:65" ht="11.25" customHeight="1">
      <c r="A244" s="338" t="s">
        <v>402</v>
      </c>
      <c r="B244" s="330"/>
      <c r="C244" s="324"/>
      <c r="D244" s="107" t="s">
        <v>98</v>
      </c>
      <c r="E244" s="123" t="s">
        <v>403</v>
      </c>
      <c r="F244" s="123" t="s">
        <v>86</v>
      </c>
      <c r="G244" s="242">
        <v>0.72</v>
      </c>
      <c r="H244" s="359">
        <v>72</v>
      </c>
      <c r="I244" s="243"/>
      <c r="J244" s="119">
        <v>1750667</v>
      </c>
      <c r="K244" s="244"/>
      <c r="L244" s="368">
        <v>43983</v>
      </c>
      <c r="M244" s="369"/>
      <c r="N244" s="244"/>
      <c r="O244" s="368">
        <v>44032</v>
      </c>
      <c r="P244" s="369"/>
      <c r="Q244" s="210"/>
      <c r="R244" s="140"/>
      <c r="S244" s="245">
        <f>IF($D$18="YES", (R244), (0))</f>
        <v>0</v>
      </c>
      <c r="T244" s="210"/>
      <c r="U244" s="140"/>
      <c r="V244" s="245">
        <f>IF($D$18="YES", (U244), (0))</f>
        <v>0</v>
      </c>
      <c r="W244" s="210"/>
      <c r="X244" s="140"/>
      <c r="Y244" s="245">
        <f>IF($D$18="YES", (X244), (0))</f>
        <v>0</v>
      </c>
      <c r="Z244" s="210"/>
      <c r="AA244" s="210"/>
      <c r="AB244" s="240"/>
      <c r="AC244" s="246"/>
      <c r="AD244" s="210"/>
      <c r="AE244" s="161">
        <f t="shared" ref="AE244:AE246" si="690">SUM(R244,S244,U244,V244,X244,Y244)</f>
        <v>0</v>
      </c>
      <c r="AF244" s="99"/>
      <c r="AG244" s="154"/>
      <c r="AH244" s="154">
        <f t="shared" si="682"/>
        <v>0</v>
      </c>
      <c r="AI244" s="154"/>
      <c r="AJ244" s="154">
        <f t="shared" si="683"/>
        <v>0</v>
      </c>
      <c r="AK244" s="154"/>
      <c r="AL244" s="154">
        <f t="shared" si="684"/>
        <v>0</v>
      </c>
      <c r="AM244" s="154"/>
      <c r="AN244" s="154">
        <f t="shared" si="657"/>
        <v>0</v>
      </c>
      <c r="AO244" s="155"/>
      <c r="AP244" s="154"/>
      <c r="AQ244" s="226">
        <f>(R244*H244)*G244</f>
        <v>0</v>
      </c>
      <c r="AR244" s="154"/>
      <c r="AS244" s="226">
        <f>(U244*H244)*G244</f>
        <v>0</v>
      </c>
      <c r="AT244" s="154"/>
      <c r="AU244" s="226">
        <f>(X244*H244)*G244</f>
        <v>0</v>
      </c>
      <c r="AV244" s="154"/>
      <c r="AW244" s="226">
        <f>SUM(AP244:AV244)</f>
        <v>0</v>
      </c>
      <c r="AX244" s="155"/>
      <c r="AY244" s="148"/>
      <c r="AZ244" s="232"/>
      <c r="BA244" s="232"/>
      <c r="BB244" s="232"/>
      <c r="BC244" s="232"/>
      <c r="BD244" s="232"/>
      <c r="BE244" s="232"/>
      <c r="BF244" s="232">
        <f>IF($O$18&lt;BF$24,0,IF($O$18&gt;BF$25,0,$AZ244))</f>
        <v>0</v>
      </c>
      <c r="BG244" s="232">
        <f>IF($O$18&lt;BG$24,0,IF($O$18&gt;BG$25,0,$BA244))</f>
        <v>0</v>
      </c>
      <c r="BH244" s="232">
        <f>IF($O$18&lt;BH$24,0,IF($O$18&gt;BH$25,0,$BB244))</f>
        <v>0</v>
      </c>
      <c r="BI244" s="232">
        <f>IF($O$18&lt;BI$24,0,IF($O$18&gt;BI$25,0,$BC244))</f>
        <v>0</v>
      </c>
      <c r="BJ244" s="232">
        <f>IF($O$18&lt;BJ$24,0,IF($O$18&gt;BJ$25,0,$BD244))</f>
        <v>0</v>
      </c>
      <c r="BK244" s="232">
        <f>IF($O$18&lt;BK$24,0,IF($O$18&gt;BK$25,0,$BE244))</f>
        <v>0</v>
      </c>
      <c r="BL244" s="233">
        <f t="shared" ref="BL244:BL245" si="691">SUM(BF244:BK244)</f>
        <v>0</v>
      </c>
      <c r="BM244" s="150"/>
    </row>
    <row r="245" spans="1:65" ht="11.25" customHeight="1">
      <c r="A245" s="338" t="s">
        <v>404</v>
      </c>
      <c r="B245" s="330"/>
      <c r="C245" s="326" t="s">
        <v>63</v>
      </c>
      <c r="D245" s="107">
        <v>7</v>
      </c>
      <c r="E245" s="123" t="s">
        <v>139</v>
      </c>
      <c r="F245" s="123" t="s">
        <v>86</v>
      </c>
      <c r="G245" s="242">
        <v>0.57999999999999996</v>
      </c>
      <c r="H245" s="359">
        <v>72</v>
      </c>
      <c r="I245" s="243"/>
      <c r="J245" s="119">
        <v>1750687</v>
      </c>
      <c r="K245" s="244"/>
      <c r="L245" s="368">
        <v>43983</v>
      </c>
      <c r="M245" s="369"/>
      <c r="N245" s="244"/>
      <c r="O245" s="368">
        <v>44032</v>
      </c>
      <c r="P245" s="369"/>
      <c r="Q245" s="210"/>
      <c r="R245" s="140"/>
      <c r="S245" s="245">
        <f>IF($D$18="YES", (R245), (0))</f>
        <v>0</v>
      </c>
      <c r="T245" s="210"/>
      <c r="U245" s="140"/>
      <c r="V245" s="245">
        <f>IF($D$18="YES", (U245), (0))</f>
        <v>0</v>
      </c>
      <c r="W245" s="210"/>
      <c r="X245" s="140"/>
      <c r="Y245" s="245">
        <f>IF($D$18="YES", (X245), (0))</f>
        <v>0</v>
      </c>
      <c r="Z245" s="210"/>
      <c r="AA245" s="210"/>
      <c r="AB245" s="240"/>
      <c r="AC245" s="246"/>
      <c r="AD245" s="210"/>
      <c r="AE245" s="161">
        <f t="shared" si="690"/>
        <v>0</v>
      </c>
      <c r="AF245" s="99"/>
      <c r="AG245" s="154"/>
      <c r="AH245" s="154">
        <f t="shared" si="682"/>
        <v>0</v>
      </c>
      <c r="AI245" s="154"/>
      <c r="AJ245" s="154">
        <f t="shared" si="683"/>
        <v>0</v>
      </c>
      <c r="AK245" s="154"/>
      <c r="AL245" s="154">
        <f t="shared" si="684"/>
        <v>0</v>
      </c>
      <c r="AM245" s="154"/>
      <c r="AN245" s="154">
        <f t="shared" si="657"/>
        <v>0</v>
      </c>
      <c r="AO245" s="155"/>
      <c r="AP245" s="154"/>
      <c r="AQ245" s="226">
        <f>(R245*H245)*G245</f>
        <v>0</v>
      </c>
      <c r="AR245" s="154"/>
      <c r="AS245" s="226">
        <f>(U245*H245)*G245</f>
        <v>0</v>
      </c>
      <c r="AT245" s="154"/>
      <c r="AU245" s="226">
        <f>(X245*H245)*G245</f>
        <v>0</v>
      </c>
      <c r="AV245" s="154"/>
      <c r="AW245" s="226">
        <f>SUM(AP245:AV245)</f>
        <v>0</v>
      </c>
      <c r="AX245" s="155"/>
      <c r="AY245" s="148"/>
      <c r="AZ245" s="232"/>
      <c r="BA245" s="232"/>
      <c r="BB245" s="232"/>
      <c r="BC245" s="232"/>
      <c r="BD245" s="232"/>
      <c r="BE245" s="232"/>
      <c r="BF245" s="232">
        <f>IF($O$18&lt;BF$24,0,IF($O$18&gt;BF$25,0,$AZ245))</f>
        <v>0</v>
      </c>
      <c r="BG245" s="232">
        <f>IF($O$18&lt;BG$24,0,IF($O$18&gt;BG$25,0,$BA245))</f>
        <v>0</v>
      </c>
      <c r="BH245" s="232">
        <f>IF($O$18&lt;BH$24,0,IF($O$18&gt;BH$25,0,$BB245))</f>
        <v>0</v>
      </c>
      <c r="BI245" s="232">
        <f>IF($O$18&lt;BI$24,0,IF($O$18&gt;BI$25,0,$BC245))</f>
        <v>0</v>
      </c>
      <c r="BJ245" s="232">
        <f>IF($O$18&lt;BJ$24,0,IF($O$18&gt;BJ$25,0,$BD245))</f>
        <v>0</v>
      </c>
      <c r="BK245" s="232">
        <f>IF($O$18&lt;BK$24,0,IF($O$18&gt;BK$25,0,$BE245))</f>
        <v>0</v>
      </c>
      <c r="BL245" s="233">
        <f t="shared" si="691"/>
        <v>0</v>
      </c>
      <c r="BM245" s="150"/>
    </row>
    <row r="246" spans="1:65" ht="11.25" customHeight="1">
      <c r="A246" s="338" t="s">
        <v>405</v>
      </c>
      <c r="B246" s="330"/>
      <c r="C246" s="324"/>
      <c r="D246" s="107" t="s">
        <v>98</v>
      </c>
      <c r="E246" s="123" t="s">
        <v>179</v>
      </c>
      <c r="F246" s="123" t="s">
        <v>86</v>
      </c>
      <c r="G246" s="242">
        <v>0.72</v>
      </c>
      <c r="H246" s="359">
        <v>72</v>
      </c>
      <c r="I246" s="243"/>
      <c r="J246" s="119">
        <v>1750747</v>
      </c>
      <c r="K246" s="244"/>
      <c r="L246" s="368">
        <v>43983</v>
      </c>
      <c r="M246" s="369"/>
      <c r="N246" s="244"/>
      <c r="O246" s="368">
        <v>44032</v>
      </c>
      <c r="P246" s="369"/>
      <c r="Q246" s="210"/>
      <c r="R246" s="140"/>
      <c r="S246" s="245">
        <f>IF($D$18="YES", (R246), (0))</f>
        <v>0</v>
      </c>
      <c r="T246" s="210"/>
      <c r="U246" s="140"/>
      <c r="V246" s="245">
        <f>IF($D$18="YES", (U246), (0))</f>
        <v>0</v>
      </c>
      <c r="W246" s="210"/>
      <c r="X246" s="140"/>
      <c r="Y246" s="245">
        <f>IF($D$18="YES", (X246), (0))</f>
        <v>0</v>
      </c>
      <c r="Z246" s="210"/>
      <c r="AA246" s="210"/>
      <c r="AB246" s="240"/>
      <c r="AC246" s="246"/>
      <c r="AD246" s="210"/>
      <c r="AE246" s="161">
        <f t="shared" si="690"/>
        <v>0</v>
      </c>
      <c r="AF246" s="99"/>
      <c r="AG246" s="154"/>
      <c r="AH246" s="154">
        <f t="shared" si="682"/>
        <v>0</v>
      </c>
      <c r="AI246" s="154"/>
      <c r="AJ246" s="154">
        <f t="shared" si="683"/>
        <v>0</v>
      </c>
      <c r="AK246" s="154"/>
      <c r="AL246" s="154">
        <f t="shared" si="684"/>
        <v>0</v>
      </c>
      <c r="AM246" s="154"/>
      <c r="AN246" s="154">
        <f t="shared" si="657"/>
        <v>0</v>
      </c>
      <c r="AO246" s="155"/>
      <c r="AP246" s="154"/>
      <c r="AQ246" s="226">
        <f>(R246*H246)*G246</f>
        <v>0</v>
      </c>
      <c r="AR246" s="154"/>
      <c r="AS246" s="226">
        <f>(U246*H246)*G246</f>
        <v>0</v>
      </c>
      <c r="AT246" s="154"/>
      <c r="AU246" s="226">
        <f>(X246*H246)*G246</f>
        <v>0</v>
      </c>
      <c r="AV246" s="154"/>
      <c r="AW246" s="226">
        <f>SUM(AP246:AV246)</f>
        <v>0</v>
      </c>
      <c r="AX246" s="155"/>
      <c r="AY246" s="148"/>
      <c r="AZ246" s="232"/>
      <c r="BA246" s="232"/>
      <c r="BB246" s="232"/>
      <c r="BC246" s="232"/>
      <c r="BD246" s="232"/>
      <c r="BE246" s="232"/>
      <c r="BF246" s="232">
        <f>IF($O$18&lt;BF$24,0,IF($O$18&gt;BF$25,0,$AZ246))</f>
        <v>0</v>
      </c>
      <c r="BG246" s="232">
        <f>IF($O$18&lt;BG$24,0,IF($O$18&gt;BG$25,0,$BA246))</f>
        <v>0</v>
      </c>
      <c r="BH246" s="232">
        <f>IF($O$18&lt;BH$24,0,IF($O$18&gt;BH$25,0,$BB246))</f>
        <v>0</v>
      </c>
      <c r="BI246" s="232">
        <f>IF($O$18&lt;BI$24,0,IF($O$18&gt;BI$25,0,$BC246))</f>
        <v>0</v>
      </c>
      <c r="BJ246" s="232">
        <f>IF($O$18&lt;BJ$24,0,IF($O$18&gt;BJ$25,0,$BD246))</f>
        <v>0</v>
      </c>
      <c r="BK246" s="232">
        <f>IF($O$18&lt;BK$24,0,IF($O$18&gt;BK$25,0,$BE246))</f>
        <v>0</v>
      </c>
      <c r="BL246" s="233">
        <f t="shared" ref="BL246" si="692">SUM(BF246:BK246)</f>
        <v>0</v>
      </c>
      <c r="BM246" s="150"/>
    </row>
    <row r="247" spans="1:65" ht="15" customHeight="1">
      <c r="A247" s="320" t="s">
        <v>406</v>
      </c>
      <c r="B247" s="321"/>
      <c r="C247" s="331"/>
      <c r="D247" s="332"/>
      <c r="E247" s="124"/>
      <c r="F247" s="259"/>
      <c r="G247" s="184"/>
      <c r="H247" s="358"/>
      <c r="I247" s="236"/>
      <c r="J247" s="249"/>
      <c r="K247" s="161"/>
      <c r="L247" s="250"/>
      <c r="M247" s="250"/>
      <c r="N247" s="161"/>
      <c r="O247" s="161"/>
      <c r="P247" s="239"/>
      <c r="Q247" s="210"/>
      <c r="R247" s="161"/>
      <c r="S247" s="239"/>
      <c r="T247" s="210"/>
      <c r="U247" s="161"/>
      <c r="V247" s="239"/>
      <c r="W247" s="210"/>
      <c r="X247" s="161"/>
      <c r="Y247" s="239"/>
      <c r="Z247" s="210"/>
      <c r="AA247" s="210"/>
      <c r="AB247" s="240"/>
      <c r="AC247" s="241"/>
      <c r="AD247" s="210"/>
      <c r="AE247" s="161">
        <f>SUM(AE248:AE251)</f>
        <v>0</v>
      </c>
      <c r="AF247" s="99"/>
      <c r="AG247" s="154"/>
      <c r="AH247" s="154">
        <f t="shared" si="682"/>
        <v>0</v>
      </c>
      <c r="AI247" s="154"/>
      <c r="AJ247" s="154">
        <f t="shared" si="683"/>
        <v>0</v>
      </c>
      <c r="AK247" s="154"/>
      <c r="AL247" s="154">
        <f t="shared" si="684"/>
        <v>0</v>
      </c>
      <c r="AM247" s="154"/>
      <c r="AN247" s="154">
        <f t="shared" si="657"/>
        <v>0</v>
      </c>
      <c r="AO247" s="155"/>
      <c r="AP247" s="154"/>
      <c r="AQ247" s="226"/>
      <c r="AR247" s="154"/>
      <c r="AS247" s="226"/>
      <c r="AT247" s="154"/>
      <c r="AU247" s="226"/>
      <c r="AV247" s="154"/>
      <c r="AW247" s="226"/>
      <c r="AX247" s="155"/>
      <c r="AY247" s="148"/>
      <c r="AZ247" s="232"/>
      <c r="BA247" s="232"/>
      <c r="BB247" s="232"/>
      <c r="BC247" s="232"/>
      <c r="BD247" s="232"/>
      <c r="BE247" s="232"/>
      <c r="BF247" s="232"/>
      <c r="BG247" s="232"/>
      <c r="BH247" s="232"/>
      <c r="BI247" s="232"/>
      <c r="BJ247" s="232"/>
      <c r="BK247" s="232"/>
      <c r="BL247" s="233"/>
      <c r="BM247" s="150"/>
    </row>
    <row r="248" spans="1:65" ht="11.25" customHeight="1">
      <c r="A248" s="329" t="s">
        <v>407</v>
      </c>
      <c r="B248" s="330" t="s">
        <v>161</v>
      </c>
      <c r="C248" s="324"/>
      <c r="D248" s="107">
        <v>37</v>
      </c>
      <c r="E248" s="123" t="s">
        <v>408</v>
      </c>
      <c r="F248" s="123" t="s">
        <v>86</v>
      </c>
      <c r="G248" s="242">
        <v>2.5</v>
      </c>
      <c r="H248" s="359">
        <v>72</v>
      </c>
      <c r="I248" s="243"/>
      <c r="J248" s="115">
        <v>1751907</v>
      </c>
      <c r="K248" s="244"/>
      <c r="L248" s="368">
        <v>44060</v>
      </c>
      <c r="M248" s="369"/>
      <c r="N248" s="244"/>
      <c r="O248" s="368">
        <v>44095</v>
      </c>
      <c r="P248" s="369"/>
      <c r="Q248" s="210"/>
      <c r="R248" s="140"/>
      <c r="S248" s="245">
        <f t="shared" ref="S248:S250" si="693">IF($D$18="YES", (R248), (0))</f>
        <v>0</v>
      </c>
      <c r="T248" s="210"/>
      <c r="U248" s="140"/>
      <c r="V248" s="245">
        <f t="shared" ref="V248:V250" si="694">IF($D$18="YES", (U248), (0))</f>
        <v>0</v>
      </c>
      <c r="W248" s="210"/>
      <c r="X248" s="140"/>
      <c r="Y248" s="245">
        <f t="shared" ref="Y248:Y250" si="695">IF($D$18="YES", (X248), (0))</f>
        <v>0</v>
      </c>
      <c r="Z248" s="210"/>
      <c r="AA248" s="210"/>
      <c r="AB248" s="240"/>
      <c r="AC248" s="246"/>
      <c r="AD248" s="210"/>
      <c r="AE248" s="161">
        <f t="shared" ref="AE248:AE250" si="696">SUM(R248,S248,U248,V248,X248,Y248)</f>
        <v>0</v>
      </c>
      <c r="AF248" s="99"/>
      <c r="AG248" s="154"/>
      <c r="AH248" s="154">
        <f t="shared" si="682"/>
        <v>0</v>
      </c>
      <c r="AI248" s="154"/>
      <c r="AJ248" s="154">
        <f t="shared" si="683"/>
        <v>0</v>
      </c>
      <c r="AK248" s="154"/>
      <c r="AL248" s="154">
        <f t="shared" si="684"/>
        <v>0</v>
      </c>
      <c r="AM248" s="154"/>
      <c r="AN248" s="154">
        <f t="shared" si="657"/>
        <v>0</v>
      </c>
      <c r="AO248" s="155"/>
      <c r="AP248" s="154"/>
      <c r="AQ248" s="226">
        <f t="shared" ref="AQ248:AQ250" si="697">(R248*H248)*G248</f>
        <v>0</v>
      </c>
      <c r="AR248" s="154"/>
      <c r="AS248" s="226">
        <f t="shared" ref="AS248:AS250" si="698">(U248*H248)*G248</f>
        <v>0</v>
      </c>
      <c r="AT248" s="154"/>
      <c r="AU248" s="226">
        <f t="shared" ref="AU248:AU250" si="699">(X248*H248)*G248</f>
        <v>0</v>
      </c>
      <c r="AV248" s="154"/>
      <c r="AW248" s="226">
        <f t="shared" ref="AW248:AW250" si="700">SUM(AP248:AV248)</f>
        <v>0</v>
      </c>
      <c r="AX248" s="155"/>
      <c r="AY248" s="148"/>
      <c r="AZ248" s="232"/>
      <c r="BA248" s="232"/>
      <c r="BB248" s="232"/>
      <c r="BC248" s="232"/>
      <c r="BD248" s="232"/>
      <c r="BE248" s="232"/>
      <c r="BF248" s="232">
        <f t="shared" ref="BF248:BF250" si="701">IF($O$18&lt;BF$24,0,IF($O$18&gt;BF$25,0,$AZ248))</f>
        <v>0</v>
      </c>
      <c r="BG248" s="232">
        <f t="shared" ref="BG248:BG250" si="702">IF($O$18&lt;BG$24,0,IF($O$18&gt;BG$25,0,$BA248))</f>
        <v>0</v>
      </c>
      <c r="BH248" s="232">
        <f t="shared" ref="BH248:BH250" si="703">IF($O$18&lt;BH$24,0,IF($O$18&gt;BH$25,0,$BB248))</f>
        <v>0</v>
      </c>
      <c r="BI248" s="232">
        <f t="shared" ref="BI248:BI250" si="704">IF($O$18&lt;BI$24,0,IF($O$18&gt;BI$25,0,$BC248))</f>
        <v>0</v>
      </c>
      <c r="BJ248" s="232">
        <f t="shared" ref="BJ248:BJ250" si="705">IF($O$18&lt;BJ$24,0,IF($O$18&gt;BJ$25,0,$BD248))</f>
        <v>0</v>
      </c>
      <c r="BK248" s="232">
        <f t="shared" ref="BK248:BK250" si="706">IF($O$18&lt;BK$24,0,IF($O$18&gt;BK$25,0,$BE248))</f>
        <v>0</v>
      </c>
      <c r="BL248" s="233">
        <f t="shared" ref="BL248:BL250" si="707">SUM(BF248:BK248)</f>
        <v>0</v>
      </c>
      <c r="BM248" s="150"/>
    </row>
    <row r="249" spans="1:65" ht="11.25" customHeight="1">
      <c r="A249" s="329" t="s">
        <v>409</v>
      </c>
      <c r="B249" s="330" t="s">
        <v>410</v>
      </c>
      <c r="C249" s="324"/>
      <c r="D249" s="107">
        <v>38</v>
      </c>
      <c r="E249" s="123" t="s">
        <v>408</v>
      </c>
      <c r="F249" s="123" t="s">
        <v>86</v>
      </c>
      <c r="G249" s="242">
        <v>2.5</v>
      </c>
      <c r="H249" s="359">
        <v>72</v>
      </c>
      <c r="I249" s="243"/>
      <c r="J249" s="115">
        <v>1751957</v>
      </c>
      <c r="K249" s="244"/>
      <c r="L249" s="368">
        <v>44060</v>
      </c>
      <c r="M249" s="369"/>
      <c r="N249" s="244"/>
      <c r="O249" s="368">
        <v>44095</v>
      </c>
      <c r="P249" s="369"/>
      <c r="Q249" s="210"/>
      <c r="R249" s="140"/>
      <c r="S249" s="245">
        <f t="shared" si="693"/>
        <v>0</v>
      </c>
      <c r="T249" s="210"/>
      <c r="U249" s="140"/>
      <c r="V249" s="245">
        <f t="shared" si="694"/>
        <v>0</v>
      </c>
      <c r="W249" s="210"/>
      <c r="X249" s="140"/>
      <c r="Y249" s="245">
        <f t="shared" si="695"/>
        <v>0</v>
      </c>
      <c r="Z249" s="210"/>
      <c r="AA249" s="210"/>
      <c r="AB249" s="240"/>
      <c r="AC249" s="246"/>
      <c r="AD249" s="210"/>
      <c r="AE249" s="161">
        <f t="shared" si="696"/>
        <v>0</v>
      </c>
      <c r="AF249" s="99"/>
      <c r="AG249" s="154"/>
      <c r="AH249" s="154">
        <f t="shared" si="682"/>
        <v>0</v>
      </c>
      <c r="AI249" s="154"/>
      <c r="AJ249" s="154">
        <f t="shared" si="683"/>
        <v>0</v>
      </c>
      <c r="AK249" s="154"/>
      <c r="AL249" s="154">
        <f t="shared" si="684"/>
        <v>0</v>
      </c>
      <c r="AM249" s="154"/>
      <c r="AN249" s="154">
        <f t="shared" si="657"/>
        <v>0</v>
      </c>
      <c r="AO249" s="155"/>
      <c r="AP249" s="154"/>
      <c r="AQ249" s="226">
        <f t="shared" si="697"/>
        <v>0</v>
      </c>
      <c r="AR249" s="154"/>
      <c r="AS249" s="226">
        <f t="shared" si="698"/>
        <v>0</v>
      </c>
      <c r="AT249" s="154"/>
      <c r="AU249" s="226">
        <f t="shared" si="699"/>
        <v>0</v>
      </c>
      <c r="AV249" s="154"/>
      <c r="AW249" s="226">
        <f t="shared" si="700"/>
        <v>0</v>
      </c>
      <c r="AX249" s="155"/>
      <c r="AY249" s="148"/>
      <c r="AZ249" s="232"/>
      <c r="BA249" s="232"/>
      <c r="BB249" s="232"/>
      <c r="BC249" s="232"/>
      <c r="BD249" s="232"/>
      <c r="BE249" s="232"/>
      <c r="BF249" s="232">
        <f t="shared" si="701"/>
        <v>0</v>
      </c>
      <c r="BG249" s="232">
        <f t="shared" si="702"/>
        <v>0</v>
      </c>
      <c r="BH249" s="232">
        <f t="shared" si="703"/>
        <v>0</v>
      </c>
      <c r="BI249" s="232">
        <f t="shared" si="704"/>
        <v>0</v>
      </c>
      <c r="BJ249" s="232">
        <f t="shared" si="705"/>
        <v>0</v>
      </c>
      <c r="BK249" s="232">
        <f t="shared" si="706"/>
        <v>0</v>
      </c>
      <c r="BL249" s="233">
        <f t="shared" ref="BL249" si="708">SUM(BF249:BK249)</f>
        <v>0</v>
      </c>
      <c r="BM249" s="150"/>
    </row>
    <row r="250" spans="1:65" ht="11.25" customHeight="1">
      <c r="A250" s="329" t="s">
        <v>411</v>
      </c>
      <c r="B250" s="330" t="s">
        <v>412</v>
      </c>
      <c r="C250" s="324"/>
      <c r="D250" s="107">
        <v>24</v>
      </c>
      <c r="E250" s="123" t="s">
        <v>408</v>
      </c>
      <c r="F250" s="123" t="s">
        <v>86</v>
      </c>
      <c r="G250" s="242">
        <v>2.5</v>
      </c>
      <c r="H250" s="359">
        <v>72</v>
      </c>
      <c r="I250" s="243"/>
      <c r="J250" s="115">
        <v>1751997</v>
      </c>
      <c r="K250" s="244"/>
      <c r="L250" s="368">
        <v>44060</v>
      </c>
      <c r="M250" s="369"/>
      <c r="N250" s="244"/>
      <c r="O250" s="368">
        <v>44095</v>
      </c>
      <c r="P250" s="369"/>
      <c r="Q250" s="210"/>
      <c r="R250" s="140"/>
      <c r="S250" s="245">
        <f t="shared" si="693"/>
        <v>0</v>
      </c>
      <c r="T250" s="210"/>
      <c r="U250" s="140"/>
      <c r="V250" s="245">
        <f t="shared" si="694"/>
        <v>0</v>
      </c>
      <c r="W250" s="210"/>
      <c r="X250" s="140"/>
      <c r="Y250" s="245">
        <f t="shared" si="695"/>
        <v>0</v>
      </c>
      <c r="Z250" s="210"/>
      <c r="AA250" s="210"/>
      <c r="AB250" s="240"/>
      <c r="AC250" s="246"/>
      <c r="AD250" s="210"/>
      <c r="AE250" s="161">
        <f t="shared" si="696"/>
        <v>0</v>
      </c>
      <c r="AF250" s="99"/>
      <c r="AG250" s="154"/>
      <c r="AH250" s="154">
        <f t="shared" si="682"/>
        <v>0</v>
      </c>
      <c r="AI250" s="154"/>
      <c r="AJ250" s="154">
        <f t="shared" si="683"/>
        <v>0</v>
      </c>
      <c r="AK250" s="154"/>
      <c r="AL250" s="154">
        <f t="shared" si="684"/>
        <v>0</v>
      </c>
      <c r="AM250" s="154"/>
      <c r="AN250" s="154">
        <f t="shared" si="657"/>
        <v>0</v>
      </c>
      <c r="AO250" s="155"/>
      <c r="AP250" s="154"/>
      <c r="AQ250" s="226">
        <f t="shared" si="697"/>
        <v>0</v>
      </c>
      <c r="AR250" s="154"/>
      <c r="AS250" s="226">
        <f t="shared" si="698"/>
        <v>0</v>
      </c>
      <c r="AT250" s="154"/>
      <c r="AU250" s="226">
        <f t="shared" si="699"/>
        <v>0</v>
      </c>
      <c r="AV250" s="154"/>
      <c r="AW250" s="226">
        <f t="shared" si="700"/>
        <v>0</v>
      </c>
      <c r="AX250" s="155"/>
      <c r="AY250" s="148"/>
      <c r="AZ250" s="232"/>
      <c r="BA250" s="232"/>
      <c r="BB250" s="232"/>
      <c r="BC250" s="232"/>
      <c r="BD250" s="232"/>
      <c r="BE250" s="232"/>
      <c r="BF250" s="232">
        <f t="shared" si="701"/>
        <v>0</v>
      </c>
      <c r="BG250" s="232">
        <f t="shared" si="702"/>
        <v>0</v>
      </c>
      <c r="BH250" s="232">
        <f t="shared" si="703"/>
        <v>0</v>
      </c>
      <c r="BI250" s="232">
        <f t="shared" si="704"/>
        <v>0</v>
      </c>
      <c r="BJ250" s="232">
        <f t="shared" si="705"/>
        <v>0</v>
      </c>
      <c r="BK250" s="232">
        <f t="shared" si="706"/>
        <v>0</v>
      </c>
      <c r="BL250" s="233">
        <f t="shared" si="707"/>
        <v>0</v>
      </c>
      <c r="BM250" s="150"/>
    </row>
    <row r="251" spans="1:65" ht="11.25" customHeight="1">
      <c r="A251" s="329" t="s">
        <v>413</v>
      </c>
      <c r="B251" s="330" t="s">
        <v>414</v>
      </c>
      <c r="C251" s="324"/>
      <c r="D251" s="107">
        <v>16</v>
      </c>
      <c r="E251" s="123" t="s">
        <v>408</v>
      </c>
      <c r="F251" s="123" t="s">
        <v>86</v>
      </c>
      <c r="G251" s="242">
        <v>2.5</v>
      </c>
      <c r="H251" s="359">
        <v>72</v>
      </c>
      <c r="I251" s="243"/>
      <c r="J251" s="115">
        <v>1751967</v>
      </c>
      <c r="K251" s="244"/>
      <c r="L251" s="368">
        <v>44060</v>
      </c>
      <c r="M251" s="369"/>
      <c r="N251" s="244"/>
      <c r="O251" s="368">
        <v>44095</v>
      </c>
      <c r="P251" s="369"/>
      <c r="Q251" s="210"/>
      <c r="R251" s="140"/>
      <c r="S251" s="245">
        <f>IF($D$18="YES", (R251), (0))</f>
        <v>0</v>
      </c>
      <c r="T251" s="210"/>
      <c r="U251" s="140"/>
      <c r="V251" s="245">
        <f>IF($D$18="YES", (U251), (0))</f>
        <v>0</v>
      </c>
      <c r="W251" s="210"/>
      <c r="X251" s="140"/>
      <c r="Y251" s="245">
        <f>IF($D$18="YES", (X251), (0))</f>
        <v>0</v>
      </c>
      <c r="Z251" s="210"/>
      <c r="AA251" s="210"/>
      <c r="AB251" s="240"/>
      <c r="AC251" s="246"/>
      <c r="AD251" s="210"/>
      <c r="AE251" s="161">
        <f>SUM(R251,S251,U251,V251,X251,Y251)</f>
        <v>0</v>
      </c>
      <c r="AF251" s="99"/>
      <c r="AG251" s="154"/>
      <c r="AH251" s="154">
        <f>R251*H251</f>
        <v>0</v>
      </c>
      <c r="AI251" s="154"/>
      <c r="AJ251" s="154">
        <f>U251*H251</f>
        <v>0</v>
      </c>
      <c r="AK251" s="154"/>
      <c r="AL251" s="154">
        <f>X251*H251</f>
        <v>0</v>
      </c>
      <c r="AM251" s="154"/>
      <c r="AN251" s="154">
        <f>SUM(AH251,AJ251,AL251)</f>
        <v>0</v>
      </c>
      <c r="AO251" s="155"/>
      <c r="AP251" s="154"/>
      <c r="AQ251" s="226">
        <f>(R251*H251)*G251</f>
        <v>0</v>
      </c>
      <c r="AR251" s="154"/>
      <c r="AS251" s="226">
        <f>(U251*H251)*G251</f>
        <v>0</v>
      </c>
      <c r="AT251" s="154"/>
      <c r="AU251" s="226">
        <f>(X251*H251)*G251</f>
        <v>0</v>
      </c>
      <c r="AV251" s="154"/>
      <c r="AW251" s="226">
        <f>SUM(AP251:AV251)</f>
        <v>0</v>
      </c>
      <c r="AX251" s="155"/>
      <c r="AY251" s="148"/>
      <c r="AZ251" s="232"/>
      <c r="BA251" s="232"/>
      <c r="BB251" s="232"/>
      <c r="BC251" s="232"/>
      <c r="BD251" s="232"/>
      <c r="BE251" s="232"/>
      <c r="BF251" s="232">
        <f>IF($O$18&lt;BF$24,0,IF($O$18&gt;BF$25,0,$AZ251))</f>
        <v>0</v>
      </c>
      <c r="BG251" s="232">
        <f>IF($O$18&lt;BG$24,0,IF($O$18&gt;BG$25,0,$BA251))</f>
        <v>0</v>
      </c>
      <c r="BH251" s="232">
        <f>IF($O$18&lt;BH$24,0,IF($O$18&gt;BH$25,0,$BB251))</f>
        <v>0</v>
      </c>
      <c r="BI251" s="232">
        <f>IF($O$18&lt;BI$24,0,IF($O$18&gt;BI$25,0,$BC251))</f>
        <v>0</v>
      </c>
      <c r="BJ251" s="232">
        <f>IF($O$18&lt;BJ$24,0,IF($O$18&gt;BJ$25,0,$BD251))</f>
        <v>0</v>
      </c>
      <c r="BK251" s="232">
        <f>IF($O$18&lt;BK$24,0,IF($O$18&gt;BK$25,0,$BE251))</f>
        <v>0</v>
      </c>
      <c r="BL251" s="233">
        <f>SUM(BF251:BK251)</f>
        <v>0</v>
      </c>
      <c r="BM251" s="150"/>
    </row>
    <row r="252" spans="1:65" ht="15" customHeight="1">
      <c r="A252" s="320" t="s">
        <v>415</v>
      </c>
      <c r="B252" s="321"/>
      <c r="C252" s="331"/>
      <c r="D252" s="332"/>
      <c r="E252" s="124"/>
      <c r="F252" s="259"/>
      <c r="G252" s="184"/>
      <c r="H252" s="358"/>
      <c r="I252" s="236"/>
      <c r="J252" s="249"/>
      <c r="K252" s="161"/>
      <c r="L252" s="250"/>
      <c r="M252" s="250"/>
      <c r="N252" s="161"/>
      <c r="O252" s="161"/>
      <c r="P252" s="239"/>
      <c r="Q252" s="210"/>
      <c r="R252" s="161"/>
      <c r="S252" s="239"/>
      <c r="T252" s="210"/>
      <c r="U252" s="161"/>
      <c r="V252" s="239"/>
      <c r="W252" s="210"/>
      <c r="X252" s="161"/>
      <c r="Y252" s="239"/>
      <c r="Z252" s="210"/>
      <c r="AA252" s="210"/>
      <c r="AB252" s="240"/>
      <c r="AC252" s="241"/>
      <c r="AD252" s="210"/>
      <c r="AE252" s="161">
        <f>SUM(AE253:AE255)</f>
        <v>0</v>
      </c>
      <c r="AF252" s="99"/>
      <c r="AG252" s="154"/>
      <c r="AH252" s="154">
        <f t="shared" si="682"/>
        <v>0</v>
      </c>
      <c r="AI252" s="154"/>
      <c r="AJ252" s="154">
        <f t="shared" si="683"/>
        <v>0</v>
      </c>
      <c r="AK252" s="154"/>
      <c r="AL252" s="154">
        <f t="shared" si="684"/>
        <v>0</v>
      </c>
      <c r="AM252" s="154"/>
      <c r="AN252" s="154">
        <f t="shared" ref="AN252:AN289" si="709">SUM(AH252,AJ252,AL252)</f>
        <v>0</v>
      </c>
      <c r="AO252" s="155"/>
      <c r="AP252" s="154"/>
      <c r="AQ252" s="226"/>
      <c r="AR252" s="154"/>
      <c r="AS252" s="226"/>
      <c r="AT252" s="154"/>
      <c r="AU252" s="226"/>
      <c r="AV252" s="154"/>
      <c r="AW252" s="226"/>
      <c r="AX252" s="155"/>
      <c r="AY252" s="148"/>
      <c r="AZ252" s="232"/>
      <c r="BA252" s="232"/>
      <c r="BB252" s="232"/>
      <c r="BC252" s="232"/>
      <c r="BD252" s="232"/>
      <c r="BE252" s="232"/>
      <c r="BF252" s="232"/>
      <c r="BG252" s="232"/>
      <c r="BH252" s="232"/>
      <c r="BI252" s="232"/>
      <c r="BJ252" s="232"/>
      <c r="BK252" s="232"/>
      <c r="BL252" s="233"/>
      <c r="BM252" s="150"/>
    </row>
    <row r="253" spans="1:65" ht="11.25" customHeight="1">
      <c r="A253" s="307" t="s">
        <v>416</v>
      </c>
      <c r="B253" s="316" t="s">
        <v>417</v>
      </c>
      <c r="C253" s="337"/>
      <c r="D253" s="107" t="s">
        <v>98</v>
      </c>
      <c r="E253" s="123" t="s">
        <v>179</v>
      </c>
      <c r="F253" s="123" t="s">
        <v>86</v>
      </c>
      <c r="G253" s="242">
        <v>0.98</v>
      </c>
      <c r="H253" s="359">
        <v>72</v>
      </c>
      <c r="I253" s="243"/>
      <c r="J253" s="115">
        <v>1752907</v>
      </c>
      <c r="K253" s="244"/>
      <c r="L253" s="368">
        <v>43983</v>
      </c>
      <c r="M253" s="369"/>
      <c r="N253" s="244"/>
      <c r="O253" s="368">
        <v>44046</v>
      </c>
      <c r="P253" s="369"/>
      <c r="Q253" s="210"/>
      <c r="R253" s="140"/>
      <c r="S253" s="245">
        <f>IF($D$18="YES", (R253), (0))</f>
        <v>0</v>
      </c>
      <c r="T253" s="210"/>
      <c r="U253" s="140"/>
      <c r="V253" s="245">
        <f>IF($D$18="YES", (U253), (0))</f>
        <v>0</v>
      </c>
      <c r="W253" s="210"/>
      <c r="X253" s="140"/>
      <c r="Y253" s="245">
        <f>IF($D$18="YES", (X253), (0))</f>
        <v>0</v>
      </c>
      <c r="Z253" s="210"/>
      <c r="AA253" s="210"/>
      <c r="AB253" s="240"/>
      <c r="AC253" s="246"/>
      <c r="AD253" s="210"/>
      <c r="AE253" s="161">
        <f t="shared" ref="AE253:AE255" si="710">SUM(R253,S253,U253,V253,X253,Y253)</f>
        <v>0</v>
      </c>
      <c r="AF253" s="99"/>
      <c r="AG253" s="154"/>
      <c r="AH253" s="154">
        <f t="shared" si="682"/>
        <v>0</v>
      </c>
      <c r="AI253" s="154"/>
      <c r="AJ253" s="154">
        <f t="shared" si="683"/>
        <v>0</v>
      </c>
      <c r="AK253" s="154"/>
      <c r="AL253" s="154">
        <f t="shared" si="684"/>
        <v>0</v>
      </c>
      <c r="AM253" s="154"/>
      <c r="AN253" s="154">
        <f t="shared" si="709"/>
        <v>0</v>
      </c>
      <c r="AO253" s="155"/>
      <c r="AP253" s="154"/>
      <c r="AQ253" s="226">
        <f>(R253*H253)*G253</f>
        <v>0</v>
      </c>
      <c r="AR253" s="154"/>
      <c r="AS253" s="226">
        <f>(U253*H253)*G253</f>
        <v>0</v>
      </c>
      <c r="AT253" s="154"/>
      <c r="AU253" s="226">
        <f>(X253*H253)*G253</f>
        <v>0</v>
      </c>
      <c r="AV253" s="154"/>
      <c r="AW253" s="226">
        <f>SUM(AP253:AV253)</f>
        <v>0</v>
      </c>
      <c r="AX253" s="155"/>
      <c r="AY253" s="148"/>
      <c r="AZ253" s="232"/>
      <c r="BA253" s="232"/>
      <c r="BB253" s="232"/>
      <c r="BC253" s="232"/>
      <c r="BD253" s="232"/>
      <c r="BE253" s="232"/>
      <c r="BF253" s="232">
        <f>IF($O$18&lt;BF$24,0,IF($O$18&gt;BF$25,0,$AZ253))</f>
        <v>0</v>
      </c>
      <c r="BG253" s="232">
        <f>IF($O$18&lt;BG$24,0,IF($O$18&gt;BG$25,0,$BA253))</f>
        <v>0</v>
      </c>
      <c r="BH253" s="232">
        <f>IF($O$18&lt;BH$24,0,IF($O$18&gt;BH$25,0,$BB253))</f>
        <v>0</v>
      </c>
      <c r="BI253" s="232">
        <f>IF($O$18&lt;BI$24,0,IF($O$18&gt;BI$25,0,$BC253))</f>
        <v>0</v>
      </c>
      <c r="BJ253" s="232">
        <f>IF($O$18&lt;BJ$24,0,IF($O$18&gt;BJ$25,0,$BD253))</f>
        <v>0</v>
      </c>
      <c r="BK253" s="232">
        <f>IF($O$18&lt;BK$24,0,IF($O$18&gt;BK$25,0,$BE253))</f>
        <v>0</v>
      </c>
      <c r="BL253" s="233">
        <f t="shared" ref="BL253" si="711">SUM(BF253:BK253)</f>
        <v>0</v>
      </c>
      <c r="BM253" s="150"/>
    </row>
    <row r="254" spans="1:65" ht="11.25" customHeight="1">
      <c r="A254" s="307" t="s">
        <v>418</v>
      </c>
      <c r="B254" s="316" t="s">
        <v>419</v>
      </c>
      <c r="C254" s="340"/>
      <c r="D254" s="107">
        <v>1</v>
      </c>
      <c r="E254" s="123" t="s">
        <v>179</v>
      </c>
      <c r="F254" s="123" t="s">
        <v>86</v>
      </c>
      <c r="G254" s="242">
        <v>0.98</v>
      </c>
      <c r="H254" s="359">
        <v>72</v>
      </c>
      <c r="I254" s="243"/>
      <c r="J254" s="115">
        <v>1752917</v>
      </c>
      <c r="K254" s="244"/>
      <c r="L254" s="368">
        <v>43983</v>
      </c>
      <c r="M254" s="369"/>
      <c r="N254" s="244"/>
      <c r="O254" s="368">
        <v>44046</v>
      </c>
      <c r="P254" s="369"/>
      <c r="Q254" s="210"/>
      <c r="R254" s="140"/>
      <c r="S254" s="245">
        <f>IF($D$18="YES", (R254), (0))</f>
        <v>0</v>
      </c>
      <c r="T254" s="210"/>
      <c r="U254" s="140"/>
      <c r="V254" s="245">
        <f>IF($D$18="YES", (U254), (0))</f>
        <v>0</v>
      </c>
      <c r="W254" s="210"/>
      <c r="X254" s="140"/>
      <c r="Y254" s="245">
        <f>IF($D$18="YES", (X254), (0))</f>
        <v>0</v>
      </c>
      <c r="Z254" s="210"/>
      <c r="AA254" s="210"/>
      <c r="AB254" s="240"/>
      <c r="AC254" s="246"/>
      <c r="AD254" s="210"/>
      <c r="AE254" s="161">
        <f t="shared" si="710"/>
        <v>0</v>
      </c>
      <c r="AF254" s="99"/>
      <c r="AG254" s="154"/>
      <c r="AH254" s="154">
        <f t="shared" si="682"/>
        <v>0</v>
      </c>
      <c r="AI254" s="154"/>
      <c r="AJ254" s="154">
        <f t="shared" si="683"/>
        <v>0</v>
      </c>
      <c r="AK254" s="154"/>
      <c r="AL254" s="154">
        <f t="shared" si="684"/>
        <v>0</v>
      </c>
      <c r="AM254" s="154"/>
      <c r="AN254" s="154">
        <f t="shared" si="709"/>
        <v>0</v>
      </c>
      <c r="AO254" s="155"/>
      <c r="AP254" s="154"/>
      <c r="AQ254" s="226">
        <f>(R254*H254)*G254</f>
        <v>0</v>
      </c>
      <c r="AR254" s="154"/>
      <c r="AS254" s="226">
        <f>(U254*H254)*G254</f>
        <v>0</v>
      </c>
      <c r="AT254" s="154"/>
      <c r="AU254" s="226">
        <f>(X254*H254)*G254</f>
        <v>0</v>
      </c>
      <c r="AV254" s="154"/>
      <c r="AW254" s="226">
        <f>SUM(AP254:AV254)</f>
        <v>0</v>
      </c>
      <c r="AX254" s="155"/>
      <c r="AY254" s="148"/>
      <c r="AZ254" s="232"/>
      <c r="BA254" s="232"/>
      <c r="BB254" s="232"/>
      <c r="BC254" s="232"/>
      <c r="BD254" s="232"/>
      <c r="BE254" s="232"/>
      <c r="BF254" s="232">
        <f>IF($O$18&lt;BF$24,0,IF($O$18&gt;BF$25,0,$AZ254))</f>
        <v>0</v>
      </c>
      <c r="BG254" s="232">
        <f>IF($O$18&lt;BG$24,0,IF($O$18&gt;BG$25,0,$BA254))</f>
        <v>0</v>
      </c>
      <c r="BH254" s="232">
        <f>IF($O$18&lt;BH$24,0,IF($O$18&gt;BH$25,0,$BB254))</f>
        <v>0</v>
      </c>
      <c r="BI254" s="232">
        <f>IF($O$18&lt;BI$24,0,IF($O$18&gt;BI$25,0,$BC254))</f>
        <v>0</v>
      </c>
      <c r="BJ254" s="232">
        <f>IF($O$18&lt;BJ$24,0,IF($O$18&gt;BJ$25,0,$BD254))</f>
        <v>0</v>
      </c>
      <c r="BK254" s="232">
        <f>IF($O$18&lt;BK$24,0,IF($O$18&gt;BK$25,0,$BE254))</f>
        <v>0</v>
      </c>
      <c r="BL254" s="233">
        <f t="shared" ref="BL254" si="712">SUM(BF254:BK254)</f>
        <v>0</v>
      </c>
      <c r="BM254" s="150"/>
    </row>
    <row r="255" spans="1:65" ht="11.25" customHeight="1">
      <c r="A255" s="307" t="s">
        <v>420</v>
      </c>
      <c r="B255" s="316" t="s">
        <v>421</v>
      </c>
      <c r="C255" s="337"/>
      <c r="D255" s="107">
        <v>6</v>
      </c>
      <c r="E255" s="123" t="s">
        <v>126</v>
      </c>
      <c r="F255" s="123" t="s">
        <v>86</v>
      </c>
      <c r="G255" s="242">
        <v>1.08</v>
      </c>
      <c r="H255" s="359">
        <v>72</v>
      </c>
      <c r="I255" s="243"/>
      <c r="J255" s="115">
        <v>1753017</v>
      </c>
      <c r="K255" s="244"/>
      <c r="L255" s="368">
        <v>43983</v>
      </c>
      <c r="M255" s="369"/>
      <c r="N255" s="244"/>
      <c r="O255" s="368">
        <v>44046</v>
      </c>
      <c r="P255" s="369"/>
      <c r="Q255" s="210"/>
      <c r="R255" s="140"/>
      <c r="S255" s="245">
        <f>IF($D$18="YES", (R255), (0))</f>
        <v>0</v>
      </c>
      <c r="T255" s="210"/>
      <c r="U255" s="140"/>
      <c r="V255" s="245">
        <f>IF($D$18="YES", (U255), (0))</f>
        <v>0</v>
      </c>
      <c r="W255" s="210"/>
      <c r="X255" s="140"/>
      <c r="Y255" s="245">
        <f>IF($D$18="YES", (X255), (0))</f>
        <v>0</v>
      </c>
      <c r="Z255" s="210"/>
      <c r="AA255" s="210"/>
      <c r="AB255" s="240"/>
      <c r="AC255" s="246"/>
      <c r="AD255" s="210"/>
      <c r="AE255" s="161">
        <f t="shared" si="710"/>
        <v>0</v>
      </c>
      <c r="AF255" s="99"/>
      <c r="AG255" s="154"/>
      <c r="AH255" s="154">
        <f t="shared" si="682"/>
        <v>0</v>
      </c>
      <c r="AI255" s="154"/>
      <c r="AJ255" s="154">
        <f t="shared" si="683"/>
        <v>0</v>
      </c>
      <c r="AK255" s="154"/>
      <c r="AL255" s="154">
        <f t="shared" si="684"/>
        <v>0</v>
      </c>
      <c r="AM255" s="154"/>
      <c r="AN255" s="154">
        <f t="shared" si="709"/>
        <v>0</v>
      </c>
      <c r="AO255" s="155"/>
      <c r="AP255" s="154"/>
      <c r="AQ255" s="226">
        <f>(R255*H255)*G255</f>
        <v>0</v>
      </c>
      <c r="AR255" s="154"/>
      <c r="AS255" s="226">
        <f>(U255*H255)*G255</f>
        <v>0</v>
      </c>
      <c r="AT255" s="154"/>
      <c r="AU255" s="226">
        <f>(X255*H255)*G255</f>
        <v>0</v>
      </c>
      <c r="AV255" s="154"/>
      <c r="AW255" s="226">
        <f>SUM(AP255:AV255)</f>
        <v>0</v>
      </c>
      <c r="AX255" s="155"/>
      <c r="AY255" s="148"/>
      <c r="AZ255" s="232"/>
      <c r="BA255" s="232"/>
      <c r="BB255" s="232"/>
      <c r="BC255" s="232"/>
      <c r="BD255" s="232"/>
      <c r="BE255" s="232"/>
      <c r="BF255" s="232">
        <f>IF($O$18&lt;BF$24,0,IF($O$18&gt;BF$25,0,$AZ255))</f>
        <v>0</v>
      </c>
      <c r="BG255" s="232">
        <f>IF($O$18&lt;BG$24,0,IF($O$18&gt;BG$25,0,$BA255))</f>
        <v>0</v>
      </c>
      <c r="BH255" s="232">
        <f>IF($O$18&lt;BH$24,0,IF($O$18&gt;BH$25,0,$BB255))</f>
        <v>0</v>
      </c>
      <c r="BI255" s="232">
        <f>IF($O$18&lt;BI$24,0,IF($O$18&gt;BI$25,0,$BC255))</f>
        <v>0</v>
      </c>
      <c r="BJ255" s="232">
        <f>IF($O$18&lt;BJ$24,0,IF($O$18&gt;BJ$25,0,$BD255))</f>
        <v>0</v>
      </c>
      <c r="BK255" s="232">
        <f>IF($O$18&lt;BK$24,0,IF($O$18&gt;BK$25,0,$BE255))</f>
        <v>0</v>
      </c>
      <c r="BL255" s="233">
        <f t="shared" ref="BL255" si="713">SUM(BF255:BK255)</f>
        <v>0</v>
      </c>
      <c r="BM255" s="150"/>
    </row>
    <row r="256" spans="1:65" ht="15" customHeight="1">
      <c r="A256" s="320" t="s">
        <v>422</v>
      </c>
      <c r="B256" s="321"/>
      <c r="C256" s="331"/>
      <c r="D256" s="332"/>
      <c r="E256" s="124"/>
      <c r="F256" s="259"/>
      <c r="G256" s="184"/>
      <c r="H256" s="358"/>
      <c r="I256" s="236"/>
      <c r="J256" s="249"/>
      <c r="K256" s="161"/>
      <c r="L256" s="250"/>
      <c r="M256" s="250"/>
      <c r="N256" s="161"/>
      <c r="O256" s="161"/>
      <c r="P256" s="239"/>
      <c r="Q256" s="210"/>
      <c r="R256" s="161"/>
      <c r="S256" s="239"/>
      <c r="T256" s="210"/>
      <c r="U256" s="161"/>
      <c r="V256" s="239"/>
      <c r="W256" s="210"/>
      <c r="X256" s="161"/>
      <c r="Y256" s="239"/>
      <c r="Z256" s="210"/>
      <c r="AA256" s="210"/>
      <c r="AB256" s="285"/>
      <c r="AC256" s="241"/>
      <c r="AD256" s="210"/>
      <c r="AE256" s="161">
        <f>SUM(AE257:AE258)</f>
        <v>0</v>
      </c>
      <c r="AF256" s="99"/>
      <c r="AG256" s="154"/>
      <c r="AH256" s="154">
        <f t="shared" si="682"/>
        <v>0</v>
      </c>
      <c r="AI256" s="154"/>
      <c r="AJ256" s="154">
        <f t="shared" si="683"/>
        <v>0</v>
      </c>
      <c r="AK256" s="154"/>
      <c r="AL256" s="154">
        <f t="shared" si="684"/>
        <v>0</v>
      </c>
      <c r="AM256" s="154"/>
      <c r="AN256" s="154">
        <f t="shared" si="709"/>
        <v>0</v>
      </c>
      <c r="AO256" s="155"/>
      <c r="AP256" s="154"/>
      <c r="AQ256" s="226"/>
      <c r="AR256" s="154"/>
      <c r="AS256" s="226"/>
      <c r="AT256" s="154"/>
      <c r="AU256" s="226"/>
      <c r="AV256" s="154"/>
      <c r="AW256" s="226"/>
      <c r="AX256" s="155"/>
      <c r="AY256" s="148"/>
      <c r="AZ256" s="232"/>
      <c r="BA256" s="232"/>
      <c r="BB256" s="232"/>
      <c r="BC256" s="232"/>
      <c r="BD256" s="232"/>
      <c r="BE256" s="232"/>
      <c r="BF256" s="232"/>
      <c r="BG256" s="232"/>
      <c r="BH256" s="232"/>
      <c r="BI256" s="232"/>
      <c r="BJ256" s="232"/>
      <c r="BK256" s="232"/>
      <c r="BL256" s="233"/>
      <c r="BM256" s="150"/>
    </row>
    <row r="257" spans="1:65" ht="11.25" customHeight="1">
      <c r="A257" s="307" t="s">
        <v>423</v>
      </c>
      <c r="B257" s="316"/>
      <c r="C257" s="324"/>
      <c r="D257" s="107">
        <v>11</v>
      </c>
      <c r="E257" s="123" t="s">
        <v>126</v>
      </c>
      <c r="F257" s="123" t="s">
        <v>86</v>
      </c>
      <c r="G257" s="242">
        <v>0.57999999999999996</v>
      </c>
      <c r="H257" s="360">
        <v>72</v>
      </c>
      <c r="I257" s="243"/>
      <c r="J257" s="119">
        <v>1753527</v>
      </c>
      <c r="K257" s="244"/>
      <c r="L257" s="368">
        <v>43983</v>
      </c>
      <c r="M257" s="369"/>
      <c r="N257" s="244"/>
      <c r="O257" s="368">
        <v>44046</v>
      </c>
      <c r="P257" s="369"/>
      <c r="Q257" s="210"/>
      <c r="R257" s="140"/>
      <c r="S257" s="245">
        <f>IF($D$18="YES", (R257), (0))</f>
        <v>0</v>
      </c>
      <c r="T257" s="210"/>
      <c r="U257" s="140"/>
      <c r="V257" s="245">
        <f>IF($D$18="YES", (U257), (0))</f>
        <v>0</v>
      </c>
      <c r="W257" s="210"/>
      <c r="X257" s="140"/>
      <c r="Y257" s="245">
        <f>IF($D$18="YES", (X257), (0))</f>
        <v>0</v>
      </c>
      <c r="Z257" s="210"/>
      <c r="AA257" s="210"/>
      <c r="AB257" s="240"/>
      <c r="AC257" s="286"/>
      <c r="AD257" s="210"/>
      <c r="AE257" s="161">
        <f t="shared" ref="AE257:AE258" si="714">SUM(R257,S257,U257,V257,X257,Y257)</f>
        <v>0</v>
      </c>
      <c r="AF257" s="99"/>
      <c r="AG257" s="154"/>
      <c r="AH257" s="154">
        <f t="shared" si="682"/>
        <v>0</v>
      </c>
      <c r="AI257" s="154"/>
      <c r="AJ257" s="154">
        <f t="shared" si="683"/>
        <v>0</v>
      </c>
      <c r="AK257" s="154"/>
      <c r="AL257" s="154">
        <f t="shared" si="684"/>
        <v>0</v>
      </c>
      <c r="AM257" s="154"/>
      <c r="AN257" s="154">
        <f t="shared" si="709"/>
        <v>0</v>
      </c>
      <c r="AO257" s="155"/>
      <c r="AP257" s="154"/>
      <c r="AQ257" s="226">
        <f>(R257*H257)*G257</f>
        <v>0</v>
      </c>
      <c r="AR257" s="154"/>
      <c r="AS257" s="226">
        <f>(U257*H257)*G257</f>
        <v>0</v>
      </c>
      <c r="AT257" s="154"/>
      <c r="AU257" s="226">
        <f>(X257*H257)*G257</f>
        <v>0</v>
      </c>
      <c r="AV257" s="154"/>
      <c r="AW257" s="226">
        <f>SUM(AP257:AV257)</f>
        <v>0</v>
      </c>
      <c r="AX257" s="155"/>
      <c r="AY257" s="148"/>
      <c r="AZ257" s="232"/>
      <c r="BA257" s="232"/>
      <c r="BB257" s="232"/>
      <c r="BC257" s="232"/>
      <c r="BD257" s="232"/>
      <c r="BE257" s="232"/>
      <c r="BF257" s="232">
        <f>IF($O$18&lt;BF$24,0,IF($O$18&gt;BF$25,0,$AZ257))</f>
        <v>0</v>
      </c>
      <c r="BG257" s="232">
        <f>IF($O$18&lt;BG$24,0,IF($O$18&gt;BG$25,0,$BA257))</f>
        <v>0</v>
      </c>
      <c r="BH257" s="232">
        <f>IF($O$18&lt;BH$24,0,IF($O$18&gt;BH$25,0,$BB257))</f>
        <v>0</v>
      </c>
      <c r="BI257" s="232">
        <f>IF($O$18&lt;BI$24,0,IF($O$18&gt;BI$25,0,$BC257))</f>
        <v>0</v>
      </c>
      <c r="BJ257" s="232">
        <f>IF($O$18&lt;BJ$24,0,IF($O$18&gt;BJ$25,0,$BD257))</f>
        <v>0</v>
      </c>
      <c r="BK257" s="232">
        <f>IF($O$18&lt;BK$24,0,IF($O$18&gt;BK$25,0,$BE257))</f>
        <v>0</v>
      </c>
      <c r="BL257" s="233">
        <f t="shared" ref="BL257" si="715">SUM(BF257:BK257)</f>
        <v>0</v>
      </c>
      <c r="BM257" s="150"/>
    </row>
    <row r="258" spans="1:65" ht="11.25" customHeight="1">
      <c r="A258" s="307" t="s">
        <v>424</v>
      </c>
      <c r="B258" s="316" t="s">
        <v>425</v>
      </c>
      <c r="C258" s="324"/>
      <c r="D258" s="107" t="s">
        <v>98</v>
      </c>
      <c r="E258" s="123" t="s">
        <v>397</v>
      </c>
      <c r="F258" s="123" t="s">
        <v>86</v>
      </c>
      <c r="G258" s="242">
        <v>0.88</v>
      </c>
      <c r="H258" s="360">
        <v>72</v>
      </c>
      <c r="I258" s="243"/>
      <c r="J258" s="119">
        <v>1753497</v>
      </c>
      <c r="K258" s="244"/>
      <c r="L258" s="368">
        <v>43983</v>
      </c>
      <c r="M258" s="369"/>
      <c r="N258" s="244"/>
      <c r="O258" s="368">
        <v>44046</v>
      </c>
      <c r="P258" s="369"/>
      <c r="Q258" s="210"/>
      <c r="R258" s="140"/>
      <c r="S258" s="245">
        <f>IF($D$18="YES", (R258), (0))</f>
        <v>0</v>
      </c>
      <c r="T258" s="210"/>
      <c r="U258" s="140"/>
      <c r="V258" s="245">
        <f>IF($D$18="YES", (U258), (0))</f>
        <v>0</v>
      </c>
      <c r="W258" s="210"/>
      <c r="X258" s="140"/>
      <c r="Y258" s="245">
        <f>IF($D$18="YES", (X258), (0))</f>
        <v>0</v>
      </c>
      <c r="Z258" s="210"/>
      <c r="AA258" s="210"/>
      <c r="AB258" s="240"/>
      <c r="AC258" s="286"/>
      <c r="AD258" s="210"/>
      <c r="AE258" s="161">
        <f t="shared" si="714"/>
        <v>0</v>
      </c>
      <c r="AF258" s="99"/>
      <c r="AG258" s="154"/>
      <c r="AH258" s="154">
        <f t="shared" si="682"/>
        <v>0</v>
      </c>
      <c r="AI258" s="154"/>
      <c r="AJ258" s="154">
        <f t="shared" si="683"/>
        <v>0</v>
      </c>
      <c r="AK258" s="154"/>
      <c r="AL258" s="154">
        <f t="shared" si="684"/>
        <v>0</v>
      </c>
      <c r="AM258" s="154"/>
      <c r="AN258" s="154">
        <f t="shared" si="709"/>
        <v>0</v>
      </c>
      <c r="AO258" s="155"/>
      <c r="AP258" s="154"/>
      <c r="AQ258" s="226">
        <f>(R258*H258)*G258</f>
        <v>0</v>
      </c>
      <c r="AR258" s="154"/>
      <c r="AS258" s="226">
        <f>(U258*H258)*G258</f>
        <v>0</v>
      </c>
      <c r="AT258" s="154"/>
      <c r="AU258" s="226">
        <f>(X258*H258)*G258</f>
        <v>0</v>
      </c>
      <c r="AV258" s="154"/>
      <c r="AW258" s="226">
        <f>SUM(AP258:AV258)</f>
        <v>0</v>
      </c>
      <c r="AX258" s="155"/>
      <c r="AY258" s="148"/>
      <c r="AZ258" s="232"/>
      <c r="BA258" s="232"/>
      <c r="BB258" s="232"/>
      <c r="BC258" s="232"/>
      <c r="BD258" s="232"/>
      <c r="BE258" s="232"/>
      <c r="BF258" s="232">
        <f>IF($O$18&lt;BF$24,0,IF($O$18&gt;BF$25,0,$AZ258))</f>
        <v>0</v>
      </c>
      <c r="BG258" s="232">
        <f>IF($O$18&lt;BG$24,0,IF($O$18&gt;BG$25,0,$BA258))</f>
        <v>0</v>
      </c>
      <c r="BH258" s="232">
        <f>IF($O$18&lt;BH$24,0,IF($O$18&gt;BH$25,0,$BB258))</f>
        <v>0</v>
      </c>
      <c r="BI258" s="232">
        <f>IF($O$18&lt;BI$24,0,IF($O$18&gt;BI$25,0,$BC258))</f>
        <v>0</v>
      </c>
      <c r="BJ258" s="232">
        <f>IF($O$18&lt;BJ$24,0,IF($O$18&gt;BJ$25,0,$BD258))</f>
        <v>0</v>
      </c>
      <c r="BK258" s="232">
        <f>IF($O$18&lt;BK$24,0,IF($O$18&gt;BK$25,0,$BE258))</f>
        <v>0</v>
      </c>
      <c r="BL258" s="233">
        <f t="shared" ref="BL258" si="716">SUM(BF258:BK258)</f>
        <v>0</v>
      </c>
      <c r="BM258" s="150"/>
    </row>
    <row r="259" spans="1:65" ht="15" customHeight="1">
      <c r="A259" s="362" t="s">
        <v>426</v>
      </c>
      <c r="B259" s="321"/>
      <c r="C259" s="341"/>
      <c r="D259" s="342"/>
      <c r="E259" s="131"/>
      <c r="F259" s="259"/>
      <c r="G259" s="184"/>
      <c r="H259" s="358"/>
      <c r="I259" s="236"/>
      <c r="J259" s="249"/>
      <c r="K259" s="161"/>
      <c r="L259" s="250"/>
      <c r="M259" s="250"/>
      <c r="N259" s="161"/>
      <c r="O259" s="161"/>
      <c r="P259" s="257"/>
      <c r="Q259" s="210"/>
      <c r="R259" s="161"/>
      <c r="S259" s="257"/>
      <c r="T259" s="210"/>
      <c r="U259" s="161"/>
      <c r="V259" s="257"/>
      <c r="W259" s="210"/>
      <c r="X259" s="161"/>
      <c r="Y259" s="257"/>
      <c r="Z259" s="210"/>
      <c r="AA259" s="210"/>
      <c r="AB259" s="240"/>
      <c r="AC259" s="241"/>
      <c r="AD259" s="210"/>
      <c r="AE259" s="161">
        <f>SUM(AE260:AE287)</f>
        <v>0</v>
      </c>
      <c r="AF259" s="99"/>
      <c r="AG259" s="154"/>
      <c r="AH259" s="154">
        <f t="shared" si="682"/>
        <v>0</v>
      </c>
      <c r="AI259" s="154"/>
      <c r="AJ259" s="154">
        <f t="shared" si="683"/>
        <v>0</v>
      </c>
      <c r="AK259" s="154"/>
      <c r="AL259" s="154">
        <f t="shared" si="684"/>
        <v>0</v>
      </c>
      <c r="AM259" s="154"/>
      <c r="AN259" s="154">
        <f t="shared" si="709"/>
        <v>0</v>
      </c>
      <c r="AO259" s="155"/>
      <c r="AP259" s="154"/>
      <c r="AQ259" s="226"/>
      <c r="AR259" s="154"/>
      <c r="AS259" s="226"/>
      <c r="AT259" s="154"/>
      <c r="AU259" s="226"/>
      <c r="AV259" s="154"/>
      <c r="AW259" s="226"/>
      <c r="AX259" s="155"/>
      <c r="AY259" s="148"/>
      <c r="AZ259" s="232"/>
      <c r="BA259" s="232"/>
      <c r="BB259" s="232"/>
      <c r="BC259" s="232"/>
      <c r="BD259" s="232"/>
      <c r="BE259" s="232"/>
      <c r="BF259" s="232"/>
      <c r="BG259" s="232"/>
      <c r="BH259" s="232"/>
      <c r="BI259" s="232"/>
      <c r="BJ259" s="232"/>
      <c r="BK259" s="232"/>
      <c r="BL259" s="233"/>
      <c r="BM259" s="150"/>
    </row>
    <row r="260" spans="1:65" ht="14.1" customHeight="1">
      <c r="A260" s="343" t="s">
        <v>427</v>
      </c>
      <c r="B260" s="344"/>
      <c r="C260" s="322"/>
      <c r="D260" s="323"/>
      <c r="E260" s="130"/>
      <c r="F260" s="259"/>
      <c r="G260" s="184"/>
      <c r="H260" s="358"/>
      <c r="I260" s="236"/>
      <c r="J260" s="249"/>
      <c r="K260" s="161"/>
      <c r="L260" s="250"/>
      <c r="M260" s="250"/>
      <c r="N260" s="161"/>
      <c r="O260" s="161"/>
      <c r="P260" s="254"/>
      <c r="Q260" s="210"/>
      <c r="R260" s="161"/>
      <c r="S260" s="254"/>
      <c r="T260" s="210"/>
      <c r="U260" s="161"/>
      <c r="V260" s="254"/>
      <c r="W260" s="210"/>
      <c r="X260" s="161"/>
      <c r="Y260" s="254"/>
      <c r="Z260" s="210"/>
      <c r="AA260" s="210"/>
      <c r="AB260" s="240"/>
      <c r="AC260" s="241"/>
      <c r="AD260" s="210"/>
      <c r="AE260" s="161">
        <f>SUM(AE261:AE273)</f>
        <v>0</v>
      </c>
      <c r="AF260" s="99"/>
      <c r="AG260" s="154"/>
      <c r="AH260" s="154">
        <f t="shared" si="682"/>
        <v>0</v>
      </c>
      <c r="AI260" s="154"/>
      <c r="AJ260" s="154">
        <f t="shared" si="683"/>
        <v>0</v>
      </c>
      <c r="AK260" s="154"/>
      <c r="AL260" s="154">
        <f t="shared" si="684"/>
        <v>0</v>
      </c>
      <c r="AM260" s="154"/>
      <c r="AN260" s="154">
        <f t="shared" ref="AN260" si="717">SUM(AH260,AJ260,AL260)</f>
        <v>0</v>
      </c>
      <c r="AO260" s="155"/>
      <c r="AP260" s="154"/>
      <c r="AQ260" s="226"/>
      <c r="AR260" s="154"/>
      <c r="AS260" s="226"/>
      <c r="AT260" s="154"/>
      <c r="AU260" s="226"/>
      <c r="AV260" s="154"/>
      <c r="AW260" s="226"/>
      <c r="AX260" s="155"/>
      <c r="AY260" s="148"/>
      <c r="AZ260" s="232"/>
      <c r="BA260" s="232"/>
      <c r="BB260" s="232"/>
      <c r="BC260" s="232"/>
      <c r="BD260" s="232"/>
      <c r="BE260" s="232"/>
      <c r="BF260" s="232"/>
      <c r="BG260" s="232"/>
      <c r="BH260" s="232"/>
      <c r="BI260" s="232"/>
      <c r="BJ260" s="232"/>
      <c r="BK260" s="232"/>
      <c r="BL260" s="233"/>
      <c r="BM260" s="150"/>
    </row>
    <row r="261" spans="1:65" ht="11.25" customHeight="1">
      <c r="A261" s="329" t="s">
        <v>428</v>
      </c>
      <c r="B261" s="330"/>
      <c r="C261" s="337"/>
      <c r="D261" s="107">
        <v>4</v>
      </c>
      <c r="E261" s="126" t="s">
        <v>166</v>
      </c>
      <c r="F261" s="126" t="s">
        <v>150</v>
      </c>
      <c r="G261" s="242">
        <v>2.58</v>
      </c>
      <c r="H261" s="359">
        <v>25</v>
      </c>
      <c r="I261" s="243"/>
      <c r="J261" s="142">
        <v>1754981</v>
      </c>
      <c r="K261" s="244"/>
      <c r="L261" s="368">
        <v>44060</v>
      </c>
      <c r="M261" s="369"/>
      <c r="N261" s="244"/>
      <c r="O261" s="368">
        <v>44095</v>
      </c>
      <c r="P261" s="369"/>
      <c r="Q261" s="210"/>
      <c r="R261" s="140"/>
      <c r="S261" s="245">
        <f t="shared" ref="S261:S273" si="718">IF($D$18="YES", (R261), (0))</f>
        <v>0</v>
      </c>
      <c r="T261" s="210"/>
      <c r="U261" s="140"/>
      <c r="V261" s="245">
        <f t="shared" ref="V261:V273" si="719">IF($D$18="YES", (U261), (0))</f>
        <v>0</v>
      </c>
      <c r="W261" s="210"/>
      <c r="X261" s="140"/>
      <c r="Y261" s="245">
        <f t="shared" ref="Y261:Y273" si="720">IF($D$18="YES", (X261), (0))</f>
        <v>0</v>
      </c>
      <c r="Z261" s="210"/>
      <c r="AA261" s="210"/>
      <c r="AB261" s="240"/>
      <c r="AC261" s="246"/>
      <c r="AD261" s="210"/>
      <c r="AE261" s="161">
        <f t="shared" ref="AE261:AE273" si="721">SUM(R261,S261,U261,V261,X261,Y261)</f>
        <v>0</v>
      </c>
      <c r="AF261" s="99"/>
      <c r="AG261" s="154"/>
      <c r="AH261" s="154">
        <f t="shared" si="682"/>
        <v>0</v>
      </c>
      <c r="AI261" s="154"/>
      <c r="AJ261" s="154">
        <f t="shared" si="683"/>
        <v>0</v>
      </c>
      <c r="AK261" s="154"/>
      <c r="AL261" s="154">
        <f t="shared" si="684"/>
        <v>0</v>
      </c>
      <c r="AM261" s="154"/>
      <c r="AN261" s="154">
        <f t="shared" si="709"/>
        <v>0</v>
      </c>
      <c r="AO261" s="155"/>
      <c r="AP261" s="154"/>
      <c r="AQ261" s="226">
        <f t="shared" ref="AQ261:AQ273" si="722">(R261*H261)*G261</f>
        <v>0</v>
      </c>
      <c r="AR261" s="154"/>
      <c r="AS261" s="226">
        <f t="shared" ref="AS261:AS273" si="723">(U261*H261)*G261</f>
        <v>0</v>
      </c>
      <c r="AT261" s="154"/>
      <c r="AU261" s="226">
        <f t="shared" ref="AU261:AU273" si="724">(X261*H261)*G261</f>
        <v>0</v>
      </c>
      <c r="AV261" s="154"/>
      <c r="AW261" s="226">
        <f t="shared" ref="AW261:AW276" si="725">SUM(AP261:AV261)</f>
        <v>0</v>
      </c>
      <c r="AX261" s="155"/>
      <c r="AY261" s="148"/>
      <c r="AZ261" s="232"/>
      <c r="BA261" s="232"/>
      <c r="BB261" s="232"/>
      <c r="BC261" s="232"/>
      <c r="BD261" s="232"/>
      <c r="BE261" s="232"/>
      <c r="BF261" s="232">
        <f t="shared" ref="BF261:BF273" si="726">IF($O$18&lt;BF$24,0,IF($O$18&gt;BF$25,0,$AZ261))</f>
        <v>0</v>
      </c>
      <c r="BG261" s="232">
        <f t="shared" ref="BG261:BG273" si="727">IF($O$18&lt;BG$24,0,IF($O$18&gt;BG$25,0,$BA261))</f>
        <v>0</v>
      </c>
      <c r="BH261" s="232">
        <f t="shared" ref="BH261:BH273" si="728">IF($O$18&lt;BH$24,0,IF($O$18&gt;BH$25,0,$BB261))</f>
        <v>0</v>
      </c>
      <c r="BI261" s="232">
        <f t="shared" ref="BI261:BI273" si="729">IF($O$18&lt;BI$24,0,IF($O$18&gt;BI$25,0,$BC261))</f>
        <v>0</v>
      </c>
      <c r="BJ261" s="232">
        <f t="shared" ref="BJ261:BJ273" si="730">IF($O$18&lt;BJ$24,0,IF($O$18&gt;BJ$25,0,$BD261))</f>
        <v>0</v>
      </c>
      <c r="BK261" s="232">
        <f t="shared" ref="BK261:BK273" si="731">IF($O$18&lt;BK$24,0,IF($O$18&gt;BK$25,0,$BE261))</f>
        <v>0</v>
      </c>
      <c r="BL261" s="233">
        <f t="shared" ref="BL261:BL276" si="732">SUM(BF261:BK261)</f>
        <v>0</v>
      </c>
      <c r="BM261" s="150"/>
    </row>
    <row r="262" spans="1:65" ht="11.25" customHeight="1">
      <c r="A262" s="329" t="s">
        <v>429</v>
      </c>
      <c r="B262" s="330"/>
      <c r="C262" s="337"/>
      <c r="D262" s="107">
        <v>16</v>
      </c>
      <c r="E262" s="126" t="s">
        <v>430</v>
      </c>
      <c r="F262" s="126" t="s">
        <v>150</v>
      </c>
      <c r="G262" s="242">
        <v>3</v>
      </c>
      <c r="H262" s="359">
        <v>25</v>
      </c>
      <c r="I262" s="243"/>
      <c r="J262" s="142">
        <v>1755021</v>
      </c>
      <c r="K262" s="244"/>
      <c r="L262" s="368">
        <v>44060</v>
      </c>
      <c r="M262" s="369"/>
      <c r="N262" s="244"/>
      <c r="O262" s="368">
        <v>44095</v>
      </c>
      <c r="P262" s="369"/>
      <c r="Q262" s="210"/>
      <c r="R262" s="140"/>
      <c r="S262" s="245">
        <f t="shared" si="718"/>
        <v>0</v>
      </c>
      <c r="T262" s="210"/>
      <c r="U262" s="140"/>
      <c r="V262" s="245">
        <f t="shared" si="719"/>
        <v>0</v>
      </c>
      <c r="W262" s="210"/>
      <c r="X262" s="140"/>
      <c r="Y262" s="245">
        <f t="shared" si="720"/>
        <v>0</v>
      </c>
      <c r="Z262" s="210"/>
      <c r="AA262" s="210"/>
      <c r="AB262" s="240"/>
      <c r="AC262" s="246"/>
      <c r="AD262" s="210"/>
      <c r="AE262" s="161">
        <f t="shared" si="721"/>
        <v>0</v>
      </c>
      <c r="AF262" s="99"/>
      <c r="AG262" s="154"/>
      <c r="AH262" s="154">
        <f t="shared" si="682"/>
        <v>0</v>
      </c>
      <c r="AI262" s="154"/>
      <c r="AJ262" s="154">
        <f t="shared" si="683"/>
        <v>0</v>
      </c>
      <c r="AK262" s="154"/>
      <c r="AL262" s="154">
        <f t="shared" si="684"/>
        <v>0</v>
      </c>
      <c r="AM262" s="154"/>
      <c r="AN262" s="154">
        <f t="shared" si="709"/>
        <v>0</v>
      </c>
      <c r="AO262" s="155"/>
      <c r="AP262" s="154"/>
      <c r="AQ262" s="226">
        <f t="shared" si="722"/>
        <v>0</v>
      </c>
      <c r="AR262" s="154"/>
      <c r="AS262" s="226">
        <f t="shared" si="723"/>
        <v>0</v>
      </c>
      <c r="AT262" s="154"/>
      <c r="AU262" s="226">
        <f t="shared" si="724"/>
        <v>0</v>
      </c>
      <c r="AV262" s="154"/>
      <c r="AW262" s="226">
        <f t="shared" si="725"/>
        <v>0</v>
      </c>
      <c r="AX262" s="155"/>
      <c r="AY262" s="148"/>
      <c r="AZ262" s="232"/>
      <c r="BA262" s="232"/>
      <c r="BB262" s="232"/>
      <c r="BC262" s="232"/>
      <c r="BD262" s="232"/>
      <c r="BE262" s="232"/>
      <c r="BF262" s="232">
        <f t="shared" si="726"/>
        <v>0</v>
      </c>
      <c r="BG262" s="232">
        <f t="shared" si="727"/>
        <v>0</v>
      </c>
      <c r="BH262" s="232">
        <f t="shared" si="728"/>
        <v>0</v>
      </c>
      <c r="BI262" s="232">
        <f t="shared" si="729"/>
        <v>0</v>
      </c>
      <c r="BJ262" s="232">
        <f t="shared" si="730"/>
        <v>0</v>
      </c>
      <c r="BK262" s="232">
        <f t="shared" si="731"/>
        <v>0</v>
      </c>
      <c r="BL262" s="233">
        <f t="shared" si="732"/>
        <v>0</v>
      </c>
      <c r="BM262" s="150"/>
    </row>
    <row r="263" spans="1:65" ht="11.25" customHeight="1">
      <c r="A263" s="329" t="s">
        <v>431</v>
      </c>
      <c r="B263" s="330"/>
      <c r="C263" s="337"/>
      <c r="D263" s="107">
        <v>13</v>
      </c>
      <c r="E263" s="126" t="s">
        <v>432</v>
      </c>
      <c r="F263" s="126" t="s">
        <v>150</v>
      </c>
      <c r="G263" s="242">
        <v>2.5</v>
      </c>
      <c r="H263" s="359">
        <v>25</v>
      </c>
      <c r="I263" s="243"/>
      <c r="J263" s="142">
        <v>1755161</v>
      </c>
      <c r="K263" s="244"/>
      <c r="L263" s="368">
        <v>44060</v>
      </c>
      <c r="M263" s="369"/>
      <c r="N263" s="244"/>
      <c r="O263" s="368">
        <v>44095</v>
      </c>
      <c r="P263" s="369"/>
      <c r="Q263" s="210"/>
      <c r="R263" s="140"/>
      <c r="S263" s="245">
        <f t="shared" si="718"/>
        <v>0</v>
      </c>
      <c r="T263" s="210"/>
      <c r="U263" s="140"/>
      <c r="V263" s="245">
        <f t="shared" si="719"/>
        <v>0</v>
      </c>
      <c r="W263" s="210"/>
      <c r="X263" s="140"/>
      <c r="Y263" s="245">
        <f t="shared" si="720"/>
        <v>0</v>
      </c>
      <c r="Z263" s="210"/>
      <c r="AA263" s="210"/>
      <c r="AB263" s="240"/>
      <c r="AC263" s="246"/>
      <c r="AD263" s="210"/>
      <c r="AE263" s="161">
        <f t="shared" si="721"/>
        <v>0</v>
      </c>
      <c r="AF263" s="99"/>
      <c r="AG263" s="154"/>
      <c r="AH263" s="154">
        <f t="shared" si="682"/>
        <v>0</v>
      </c>
      <c r="AI263" s="154"/>
      <c r="AJ263" s="154">
        <f t="shared" si="683"/>
        <v>0</v>
      </c>
      <c r="AK263" s="154"/>
      <c r="AL263" s="154">
        <f t="shared" si="684"/>
        <v>0</v>
      </c>
      <c r="AM263" s="154"/>
      <c r="AN263" s="154">
        <f t="shared" si="709"/>
        <v>0</v>
      </c>
      <c r="AO263" s="155"/>
      <c r="AP263" s="154"/>
      <c r="AQ263" s="226">
        <f t="shared" si="722"/>
        <v>0</v>
      </c>
      <c r="AR263" s="154"/>
      <c r="AS263" s="226">
        <f t="shared" si="723"/>
        <v>0</v>
      </c>
      <c r="AT263" s="154"/>
      <c r="AU263" s="226">
        <f t="shared" si="724"/>
        <v>0</v>
      </c>
      <c r="AV263" s="154"/>
      <c r="AW263" s="226">
        <f t="shared" si="725"/>
        <v>0</v>
      </c>
      <c r="AX263" s="155"/>
      <c r="AY263" s="148"/>
      <c r="AZ263" s="232"/>
      <c r="BA263" s="232"/>
      <c r="BB263" s="232"/>
      <c r="BC263" s="232"/>
      <c r="BD263" s="232"/>
      <c r="BE263" s="232"/>
      <c r="BF263" s="232">
        <f t="shared" si="726"/>
        <v>0</v>
      </c>
      <c r="BG263" s="232">
        <f t="shared" si="727"/>
        <v>0</v>
      </c>
      <c r="BH263" s="232">
        <f t="shared" si="728"/>
        <v>0</v>
      </c>
      <c r="BI263" s="232">
        <f t="shared" si="729"/>
        <v>0</v>
      </c>
      <c r="BJ263" s="232">
        <f t="shared" si="730"/>
        <v>0</v>
      </c>
      <c r="BK263" s="232">
        <f t="shared" si="731"/>
        <v>0</v>
      </c>
      <c r="BL263" s="233">
        <f t="shared" si="732"/>
        <v>0</v>
      </c>
      <c r="BM263" s="150"/>
    </row>
    <row r="264" spans="1:65" ht="11.25" customHeight="1">
      <c r="A264" s="329" t="s">
        <v>433</v>
      </c>
      <c r="B264" s="330"/>
      <c r="C264" s="337"/>
      <c r="D264" s="107">
        <v>2</v>
      </c>
      <c r="E264" s="126" t="s">
        <v>382</v>
      </c>
      <c r="F264" s="126" t="s">
        <v>150</v>
      </c>
      <c r="G264" s="242">
        <v>2.9</v>
      </c>
      <c r="H264" s="359">
        <v>25</v>
      </c>
      <c r="I264" s="243"/>
      <c r="J264" s="142">
        <v>1755201</v>
      </c>
      <c r="K264" s="244"/>
      <c r="L264" s="368">
        <v>44060</v>
      </c>
      <c r="M264" s="369"/>
      <c r="N264" s="244"/>
      <c r="O264" s="368">
        <v>44095</v>
      </c>
      <c r="P264" s="369"/>
      <c r="Q264" s="210"/>
      <c r="R264" s="140"/>
      <c r="S264" s="245">
        <f t="shared" si="718"/>
        <v>0</v>
      </c>
      <c r="T264" s="210"/>
      <c r="U264" s="140"/>
      <c r="V264" s="245">
        <f t="shared" si="719"/>
        <v>0</v>
      </c>
      <c r="W264" s="210"/>
      <c r="X264" s="140"/>
      <c r="Y264" s="245">
        <f t="shared" si="720"/>
        <v>0</v>
      </c>
      <c r="Z264" s="210"/>
      <c r="AA264" s="210"/>
      <c r="AB264" s="240"/>
      <c r="AC264" s="246"/>
      <c r="AD264" s="210"/>
      <c r="AE264" s="161">
        <f t="shared" si="721"/>
        <v>0</v>
      </c>
      <c r="AF264" s="99"/>
      <c r="AG264" s="154"/>
      <c r="AH264" s="154">
        <f t="shared" si="682"/>
        <v>0</v>
      </c>
      <c r="AI264" s="154"/>
      <c r="AJ264" s="154">
        <f t="shared" si="683"/>
        <v>0</v>
      </c>
      <c r="AK264" s="154"/>
      <c r="AL264" s="154">
        <f t="shared" si="684"/>
        <v>0</v>
      </c>
      <c r="AM264" s="154"/>
      <c r="AN264" s="154">
        <f t="shared" si="709"/>
        <v>0</v>
      </c>
      <c r="AO264" s="155"/>
      <c r="AP264" s="154"/>
      <c r="AQ264" s="226">
        <f t="shared" si="722"/>
        <v>0</v>
      </c>
      <c r="AR264" s="154"/>
      <c r="AS264" s="226">
        <f t="shared" si="723"/>
        <v>0</v>
      </c>
      <c r="AT264" s="154"/>
      <c r="AU264" s="226">
        <f t="shared" si="724"/>
        <v>0</v>
      </c>
      <c r="AV264" s="154"/>
      <c r="AW264" s="226">
        <f t="shared" si="725"/>
        <v>0</v>
      </c>
      <c r="AX264" s="155"/>
      <c r="AY264" s="148"/>
      <c r="AZ264" s="232"/>
      <c r="BA264" s="232"/>
      <c r="BB264" s="232"/>
      <c r="BC264" s="232"/>
      <c r="BD264" s="232"/>
      <c r="BE264" s="232"/>
      <c r="BF264" s="232">
        <f t="shared" si="726"/>
        <v>0</v>
      </c>
      <c r="BG264" s="232">
        <f t="shared" si="727"/>
        <v>0</v>
      </c>
      <c r="BH264" s="232">
        <f t="shared" si="728"/>
        <v>0</v>
      </c>
      <c r="BI264" s="232">
        <f t="shared" si="729"/>
        <v>0</v>
      </c>
      <c r="BJ264" s="232">
        <f t="shared" si="730"/>
        <v>0</v>
      </c>
      <c r="BK264" s="232">
        <f t="shared" si="731"/>
        <v>0</v>
      </c>
      <c r="BL264" s="233">
        <f t="shared" ref="BL264" si="733">SUM(BF264:BK264)</f>
        <v>0</v>
      </c>
      <c r="BM264" s="150"/>
    </row>
    <row r="265" spans="1:65" ht="11.25" customHeight="1">
      <c r="A265" s="329" t="s">
        <v>434</v>
      </c>
      <c r="B265" s="330"/>
      <c r="C265" s="337"/>
      <c r="D265" s="107">
        <v>7</v>
      </c>
      <c r="E265" s="126" t="s">
        <v>166</v>
      </c>
      <c r="F265" s="126" t="s">
        <v>150</v>
      </c>
      <c r="G265" s="242">
        <v>2.2999999999999998</v>
      </c>
      <c r="H265" s="359">
        <v>25</v>
      </c>
      <c r="I265" s="243"/>
      <c r="J265" s="142">
        <v>1755221</v>
      </c>
      <c r="K265" s="244"/>
      <c r="L265" s="368">
        <v>44060</v>
      </c>
      <c r="M265" s="369"/>
      <c r="N265" s="244"/>
      <c r="O265" s="368">
        <v>44095</v>
      </c>
      <c r="P265" s="369"/>
      <c r="Q265" s="210"/>
      <c r="R265" s="140"/>
      <c r="S265" s="245">
        <f t="shared" si="718"/>
        <v>0</v>
      </c>
      <c r="T265" s="210"/>
      <c r="U265" s="140"/>
      <c r="V265" s="245">
        <f t="shared" si="719"/>
        <v>0</v>
      </c>
      <c r="W265" s="210"/>
      <c r="X265" s="140"/>
      <c r="Y265" s="245">
        <f t="shared" si="720"/>
        <v>0</v>
      </c>
      <c r="Z265" s="210"/>
      <c r="AA265" s="210"/>
      <c r="AB265" s="240"/>
      <c r="AC265" s="246"/>
      <c r="AD265" s="210"/>
      <c r="AE265" s="161">
        <f t="shared" si="721"/>
        <v>0</v>
      </c>
      <c r="AF265" s="99"/>
      <c r="AG265" s="154"/>
      <c r="AH265" s="154">
        <f t="shared" si="682"/>
        <v>0</v>
      </c>
      <c r="AI265" s="154"/>
      <c r="AJ265" s="154">
        <f t="shared" si="683"/>
        <v>0</v>
      </c>
      <c r="AK265" s="154"/>
      <c r="AL265" s="154">
        <f t="shared" si="684"/>
        <v>0</v>
      </c>
      <c r="AM265" s="154"/>
      <c r="AN265" s="154">
        <f t="shared" si="709"/>
        <v>0</v>
      </c>
      <c r="AO265" s="155"/>
      <c r="AP265" s="154"/>
      <c r="AQ265" s="226">
        <f t="shared" si="722"/>
        <v>0</v>
      </c>
      <c r="AR265" s="154"/>
      <c r="AS265" s="226">
        <f t="shared" si="723"/>
        <v>0</v>
      </c>
      <c r="AT265" s="154"/>
      <c r="AU265" s="226">
        <f t="shared" si="724"/>
        <v>0</v>
      </c>
      <c r="AV265" s="154"/>
      <c r="AW265" s="226">
        <f t="shared" si="725"/>
        <v>0</v>
      </c>
      <c r="AX265" s="155"/>
      <c r="AY265" s="148"/>
      <c r="AZ265" s="232"/>
      <c r="BA265" s="232"/>
      <c r="BB265" s="232"/>
      <c r="BC265" s="232"/>
      <c r="BD265" s="232"/>
      <c r="BE265" s="232"/>
      <c r="BF265" s="232">
        <f t="shared" si="726"/>
        <v>0</v>
      </c>
      <c r="BG265" s="232">
        <f t="shared" si="727"/>
        <v>0</v>
      </c>
      <c r="BH265" s="232">
        <f t="shared" si="728"/>
        <v>0</v>
      </c>
      <c r="BI265" s="232">
        <f t="shared" si="729"/>
        <v>0</v>
      </c>
      <c r="BJ265" s="232">
        <f t="shared" si="730"/>
        <v>0</v>
      </c>
      <c r="BK265" s="232">
        <f t="shared" si="731"/>
        <v>0</v>
      </c>
      <c r="BL265" s="233">
        <f t="shared" si="732"/>
        <v>0</v>
      </c>
      <c r="BM265" s="150"/>
    </row>
    <row r="266" spans="1:65" ht="11.25" customHeight="1">
      <c r="A266" s="329" t="s">
        <v>435</v>
      </c>
      <c r="B266" s="330"/>
      <c r="C266" s="337"/>
      <c r="D266" s="107">
        <v>12</v>
      </c>
      <c r="E266" s="126" t="s">
        <v>382</v>
      </c>
      <c r="F266" s="126" t="s">
        <v>150</v>
      </c>
      <c r="G266" s="242">
        <v>2.5</v>
      </c>
      <c r="H266" s="359">
        <v>25</v>
      </c>
      <c r="I266" s="243"/>
      <c r="J266" s="142">
        <v>1755241</v>
      </c>
      <c r="K266" s="244"/>
      <c r="L266" s="368">
        <v>44060</v>
      </c>
      <c r="M266" s="369"/>
      <c r="N266" s="244"/>
      <c r="O266" s="368">
        <v>44095</v>
      </c>
      <c r="P266" s="369"/>
      <c r="Q266" s="210"/>
      <c r="R266" s="140"/>
      <c r="S266" s="245">
        <f t="shared" si="718"/>
        <v>0</v>
      </c>
      <c r="T266" s="210"/>
      <c r="U266" s="140"/>
      <c r="V266" s="245">
        <f t="shared" si="719"/>
        <v>0</v>
      </c>
      <c r="W266" s="210"/>
      <c r="X266" s="140"/>
      <c r="Y266" s="245">
        <f t="shared" si="720"/>
        <v>0</v>
      </c>
      <c r="Z266" s="210"/>
      <c r="AA266" s="210"/>
      <c r="AB266" s="240"/>
      <c r="AC266" s="246"/>
      <c r="AD266" s="210"/>
      <c r="AE266" s="161">
        <f t="shared" si="721"/>
        <v>0</v>
      </c>
      <c r="AF266" s="99"/>
      <c r="AG266" s="154"/>
      <c r="AH266" s="154">
        <f t="shared" si="682"/>
        <v>0</v>
      </c>
      <c r="AI266" s="154"/>
      <c r="AJ266" s="154">
        <f t="shared" si="683"/>
        <v>0</v>
      </c>
      <c r="AK266" s="154"/>
      <c r="AL266" s="154">
        <f t="shared" si="684"/>
        <v>0</v>
      </c>
      <c r="AM266" s="154"/>
      <c r="AN266" s="154">
        <f t="shared" si="709"/>
        <v>0</v>
      </c>
      <c r="AO266" s="155"/>
      <c r="AP266" s="154"/>
      <c r="AQ266" s="226">
        <f t="shared" si="722"/>
        <v>0</v>
      </c>
      <c r="AR266" s="154"/>
      <c r="AS266" s="226">
        <f t="shared" si="723"/>
        <v>0</v>
      </c>
      <c r="AT266" s="154"/>
      <c r="AU266" s="226">
        <f t="shared" si="724"/>
        <v>0</v>
      </c>
      <c r="AV266" s="154"/>
      <c r="AW266" s="226">
        <f t="shared" si="725"/>
        <v>0</v>
      </c>
      <c r="AX266" s="155"/>
      <c r="AY266" s="148"/>
      <c r="AZ266" s="232"/>
      <c r="BA266" s="232"/>
      <c r="BB266" s="232"/>
      <c r="BC266" s="232"/>
      <c r="BD266" s="232"/>
      <c r="BE266" s="232"/>
      <c r="BF266" s="232">
        <f t="shared" si="726"/>
        <v>0</v>
      </c>
      <c r="BG266" s="232">
        <f t="shared" si="727"/>
        <v>0</v>
      </c>
      <c r="BH266" s="232">
        <f t="shared" si="728"/>
        <v>0</v>
      </c>
      <c r="BI266" s="232">
        <f t="shared" si="729"/>
        <v>0</v>
      </c>
      <c r="BJ266" s="232">
        <f t="shared" si="730"/>
        <v>0</v>
      </c>
      <c r="BK266" s="232">
        <f t="shared" si="731"/>
        <v>0</v>
      </c>
      <c r="BL266" s="233">
        <f t="shared" si="732"/>
        <v>0</v>
      </c>
      <c r="BM266" s="150"/>
    </row>
    <row r="267" spans="1:65" ht="11.25" customHeight="1">
      <c r="A267" s="329" t="s">
        <v>436</v>
      </c>
      <c r="B267" s="330"/>
      <c r="C267" s="337"/>
      <c r="D267" s="107">
        <v>7</v>
      </c>
      <c r="E267" s="126" t="s">
        <v>437</v>
      </c>
      <c r="F267" s="126" t="s">
        <v>150</v>
      </c>
      <c r="G267" s="242">
        <v>3.1</v>
      </c>
      <c r="H267" s="359">
        <v>25</v>
      </c>
      <c r="I267" s="243"/>
      <c r="J267" s="142">
        <v>1755301</v>
      </c>
      <c r="K267" s="244"/>
      <c r="L267" s="368">
        <v>44060</v>
      </c>
      <c r="M267" s="369"/>
      <c r="N267" s="244"/>
      <c r="O267" s="368">
        <v>44095</v>
      </c>
      <c r="P267" s="369"/>
      <c r="Q267" s="210"/>
      <c r="R267" s="140"/>
      <c r="S267" s="245">
        <f t="shared" si="718"/>
        <v>0</v>
      </c>
      <c r="T267" s="210"/>
      <c r="U267" s="140"/>
      <c r="V267" s="245">
        <f t="shared" si="719"/>
        <v>0</v>
      </c>
      <c r="W267" s="210"/>
      <c r="X267" s="140"/>
      <c r="Y267" s="245">
        <f t="shared" si="720"/>
        <v>0</v>
      </c>
      <c r="Z267" s="210"/>
      <c r="AA267" s="210"/>
      <c r="AB267" s="240"/>
      <c r="AC267" s="246"/>
      <c r="AD267" s="210"/>
      <c r="AE267" s="161">
        <f t="shared" si="721"/>
        <v>0</v>
      </c>
      <c r="AF267" s="99"/>
      <c r="AG267" s="154"/>
      <c r="AH267" s="154">
        <f t="shared" si="682"/>
        <v>0</v>
      </c>
      <c r="AI267" s="154"/>
      <c r="AJ267" s="154">
        <f t="shared" si="683"/>
        <v>0</v>
      </c>
      <c r="AK267" s="154"/>
      <c r="AL267" s="154">
        <f t="shared" si="684"/>
        <v>0</v>
      </c>
      <c r="AM267" s="154"/>
      <c r="AN267" s="154">
        <f t="shared" si="709"/>
        <v>0</v>
      </c>
      <c r="AO267" s="155"/>
      <c r="AP267" s="154"/>
      <c r="AQ267" s="226">
        <f t="shared" si="722"/>
        <v>0</v>
      </c>
      <c r="AR267" s="154"/>
      <c r="AS267" s="226">
        <f t="shared" si="723"/>
        <v>0</v>
      </c>
      <c r="AT267" s="154"/>
      <c r="AU267" s="226">
        <f t="shared" si="724"/>
        <v>0</v>
      </c>
      <c r="AV267" s="154"/>
      <c r="AW267" s="226">
        <f t="shared" si="725"/>
        <v>0</v>
      </c>
      <c r="AX267" s="155"/>
      <c r="AY267" s="148"/>
      <c r="AZ267" s="232"/>
      <c r="BA267" s="232"/>
      <c r="BB267" s="232"/>
      <c r="BC267" s="232"/>
      <c r="BD267" s="232"/>
      <c r="BE267" s="232"/>
      <c r="BF267" s="232">
        <f t="shared" si="726"/>
        <v>0</v>
      </c>
      <c r="BG267" s="232">
        <f t="shared" si="727"/>
        <v>0</v>
      </c>
      <c r="BH267" s="232">
        <f t="shared" si="728"/>
        <v>0</v>
      </c>
      <c r="BI267" s="232">
        <f t="shared" si="729"/>
        <v>0</v>
      </c>
      <c r="BJ267" s="232">
        <f t="shared" si="730"/>
        <v>0</v>
      </c>
      <c r="BK267" s="232">
        <f t="shared" si="731"/>
        <v>0</v>
      </c>
      <c r="BL267" s="233">
        <f t="shared" si="732"/>
        <v>0</v>
      </c>
      <c r="BM267" s="150"/>
    </row>
    <row r="268" spans="1:65" ht="11.25" customHeight="1">
      <c r="A268" s="329" t="s">
        <v>438</v>
      </c>
      <c r="B268" s="330"/>
      <c r="C268" s="337"/>
      <c r="D268" s="107">
        <v>1</v>
      </c>
      <c r="E268" s="126" t="s">
        <v>382</v>
      </c>
      <c r="F268" s="126" t="s">
        <v>150</v>
      </c>
      <c r="G268" s="242">
        <v>2.9</v>
      </c>
      <c r="H268" s="359">
        <v>25</v>
      </c>
      <c r="I268" s="243"/>
      <c r="J268" s="142">
        <v>1755451</v>
      </c>
      <c r="K268" s="244"/>
      <c r="L268" s="368">
        <v>44060</v>
      </c>
      <c r="M268" s="369"/>
      <c r="N268" s="244"/>
      <c r="O268" s="368">
        <v>44095</v>
      </c>
      <c r="P268" s="369"/>
      <c r="Q268" s="210"/>
      <c r="R268" s="140"/>
      <c r="S268" s="245">
        <f t="shared" si="718"/>
        <v>0</v>
      </c>
      <c r="T268" s="210"/>
      <c r="U268" s="140"/>
      <c r="V268" s="245">
        <f t="shared" si="719"/>
        <v>0</v>
      </c>
      <c r="W268" s="210"/>
      <c r="X268" s="140"/>
      <c r="Y268" s="245">
        <f t="shared" si="720"/>
        <v>0</v>
      </c>
      <c r="Z268" s="210"/>
      <c r="AA268" s="210"/>
      <c r="AB268" s="240"/>
      <c r="AC268" s="246"/>
      <c r="AD268" s="210"/>
      <c r="AE268" s="161">
        <f t="shared" si="721"/>
        <v>0</v>
      </c>
      <c r="AF268" s="99"/>
      <c r="AG268" s="154"/>
      <c r="AH268" s="154">
        <f t="shared" si="682"/>
        <v>0</v>
      </c>
      <c r="AI268" s="154"/>
      <c r="AJ268" s="154">
        <f t="shared" si="683"/>
        <v>0</v>
      </c>
      <c r="AK268" s="154"/>
      <c r="AL268" s="154">
        <f t="shared" si="684"/>
        <v>0</v>
      </c>
      <c r="AM268" s="154"/>
      <c r="AN268" s="154">
        <f t="shared" si="709"/>
        <v>0</v>
      </c>
      <c r="AO268" s="155"/>
      <c r="AP268" s="154"/>
      <c r="AQ268" s="226">
        <f t="shared" si="722"/>
        <v>0</v>
      </c>
      <c r="AR268" s="154"/>
      <c r="AS268" s="226">
        <f t="shared" si="723"/>
        <v>0</v>
      </c>
      <c r="AT268" s="154"/>
      <c r="AU268" s="226">
        <f t="shared" si="724"/>
        <v>0</v>
      </c>
      <c r="AV268" s="154"/>
      <c r="AW268" s="226">
        <f t="shared" si="725"/>
        <v>0</v>
      </c>
      <c r="AX268" s="155"/>
      <c r="AY268" s="148"/>
      <c r="AZ268" s="232"/>
      <c r="BA268" s="232"/>
      <c r="BB268" s="232"/>
      <c r="BC268" s="232"/>
      <c r="BD268" s="232"/>
      <c r="BE268" s="232"/>
      <c r="BF268" s="232">
        <f t="shared" si="726"/>
        <v>0</v>
      </c>
      <c r="BG268" s="232">
        <f t="shared" si="727"/>
        <v>0</v>
      </c>
      <c r="BH268" s="232">
        <f t="shared" si="728"/>
        <v>0</v>
      </c>
      <c r="BI268" s="232">
        <f t="shared" si="729"/>
        <v>0</v>
      </c>
      <c r="BJ268" s="232">
        <f t="shared" si="730"/>
        <v>0</v>
      </c>
      <c r="BK268" s="232">
        <f t="shared" si="731"/>
        <v>0</v>
      </c>
      <c r="BL268" s="233">
        <f t="shared" si="732"/>
        <v>0</v>
      </c>
      <c r="BM268" s="150"/>
    </row>
    <row r="269" spans="1:65" ht="11.25" customHeight="1">
      <c r="A269" s="329" t="s">
        <v>439</v>
      </c>
      <c r="B269" s="330"/>
      <c r="C269" s="337"/>
      <c r="D269" s="107">
        <v>24</v>
      </c>
      <c r="E269" s="126" t="s">
        <v>380</v>
      </c>
      <c r="F269" s="126" t="s">
        <v>150</v>
      </c>
      <c r="G269" s="242">
        <v>2.4500000000000002</v>
      </c>
      <c r="H269" s="359">
        <v>25</v>
      </c>
      <c r="I269" s="243"/>
      <c r="J269" s="142">
        <v>1755551</v>
      </c>
      <c r="K269" s="244"/>
      <c r="L269" s="368">
        <v>44060</v>
      </c>
      <c r="M269" s="369"/>
      <c r="N269" s="244"/>
      <c r="O269" s="368">
        <v>44095</v>
      </c>
      <c r="P269" s="369"/>
      <c r="Q269" s="210"/>
      <c r="R269" s="140"/>
      <c r="S269" s="245">
        <f t="shared" si="718"/>
        <v>0</v>
      </c>
      <c r="T269" s="210"/>
      <c r="U269" s="140"/>
      <c r="V269" s="245">
        <f t="shared" si="719"/>
        <v>0</v>
      </c>
      <c r="W269" s="210"/>
      <c r="X269" s="140"/>
      <c r="Y269" s="245">
        <f t="shared" si="720"/>
        <v>0</v>
      </c>
      <c r="Z269" s="210"/>
      <c r="AA269" s="210"/>
      <c r="AB269" s="240"/>
      <c r="AC269" s="246"/>
      <c r="AD269" s="210"/>
      <c r="AE269" s="161">
        <f t="shared" si="721"/>
        <v>0</v>
      </c>
      <c r="AF269" s="99"/>
      <c r="AG269" s="154"/>
      <c r="AH269" s="154">
        <f t="shared" si="682"/>
        <v>0</v>
      </c>
      <c r="AI269" s="154"/>
      <c r="AJ269" s="154">
        <f t="shared" si="683"/>
        <v>0</v>
      </c>
      <c r="AK269" s="154"/>
      <c r="AL269" s="154">
        <f t="shared" si="684"/>
        <v>0</v>
      </c>
      <c r="AM269" s="154"/>
      <c r="AN269" s="154">
        <f t="shared" si="709"/>
        <v>0</v>
      </c>
      <c r="AO269" s="155"/>
      <c r="AP269" s="154"/>
      <c r="AQ269" s="226">
        <f t="shared" si="722"/>
        <v>0</v>
      </c>
      <c r="AR269" s="154"/>
      <c r="AS269" s="226">
        <f t="shared" si="723"/>
        <v>0</v>
      </c>
      <c r="AT269" s="154"/>
      <c r="AU269" s="226">
        <f t="shared" si="724"/>
        <v>0</v>
      </c>
      <c r="AV269" s="154"/>
      <c r="AW269" s="226">
        <f t="shared" si="725"/>
        <v>0</v>
      </c>
      <c r="AX269" s="155"/>
      <c r="AY269" s="148"/>
      <c r="AZ269" s="232"/>
      <c r="BA269" s="232"/>
      <c r="BB269" s="232"/>
      <c r="BC269" s="232"/>
      <c r="BD269" s="232"/>
      <c r="BE269" s="232"/>
      <c r="BF269" s="232">
        <f t="shared" si="726"/>
        <v>0</v>
      </c>
      <c r="BG269" s="232">
        <f t="shared" si="727"/>
        <v>0</v>
      </c>
      <c r="BH269" s="232">
        <f t="shared" si="728"/>
        <v>0</v>
      </c>
      <c r="BI269" s="232">
        <f t="shared" si="729"/>
        <v>0</v>
      </c>
      <c r="BJ269" s="232">
        <f t="shared" si="730"/>
        <v>0</v>
      </c>
      <c r="BK269" s="232">
        <f t="shared" si="731"/>
        <v>0</v>
      </c>
      <c r="BL269" s="233">
        <f t="shared" si="732"/>
        <v>0</v>
      </c>
      <c r="BM269" s="150"/>
    </row>
    <row r="270" spans="1:65" ht="11.25" customHeight="1">
      <c r="A270" s="329" t="s">
        <v>440</v>
      </c>
      <c r="B270" s="330"/>
      <c r="C270" s="337"/>
      <c r="D270" s="107">
        <v>7</v>
      </c>
      <c r="E270" s="126" t="s">
        <v>149</v>
      </c>
      <c r="F270" s="126" t="s">
        <v>150</v>
      </c>
      <c r="G270" s="242">
        <v>2.5</v>
      </c>
      <c r="H270" s="359">
        <v>25</v>
      </c>
      <c r="I270" s="243"/>
      <c r="J270" s="142">
        <v>1755621</v>
      </c>
      <c r="K270" s="244"/>
      <c r="L270" s="368">
        <v>44060</v>
      </c>
      <c r="M270" s="369"/>
      <c r="N270" s="244"/>
      <c r="O270" s="368">
        <v>44095</v>
      </c>
      <c r="P270" s="369"/>
      <c r="Q270" s="210"/>
      <c r="R270" s="140"/>
      <c r="S270" s="245">
        <f t="shared" si="718"/>
        <v>0</v>
      </c>
      <c r="T270" s="210"/>
      <c r="U270" s="140"/>
      <c r="V270" s="245">
        <f t="shared" si="719"/>
        <v>0</v>
      </c>
      <c r="W270" s="210"/>
      <c r="X270" s="140"/>
      <c r="Y270" s="245">
        <f t="shared" si="720"/>
        <v>0</v>
      </c>
      <c r="Z270" s="210"/>
      <c r="AA270" s="210"/>
      <c r="AB270" s="240"/>
      <c r="AC270" s="246"/>
      <c r="AD270" s="210"/>
      <c r="AE270" s="161">
        <f t="shared" si="721"/>
        <v>0</v>
      </c>
      <c r="AF270" s="99"/>
      <c r="AG270" s="154"/>
      <c r="AH270" s="154">
        <f t="shared" si="682"/>
        <v>0</v>
      </c>
      <c r="AI270" s="154"/>
      <c r="AJ270" s="154">
        <f t="shared" si="683"/>
        <v>0</v>
      </c>
      <c r="AK270" s="154"/>
      <c r="AL270" s="154">
        <f t="shared" si="684"/>
        <v>0</v>
      </c>
      <c r="AM270" s="154"/>
      <c r="AN270" s="154">
        <f t="shared" si="709"/>
        <v>0</v>
      </c>
      <c r="AO270" s="155"/>
      <c r="AP270" s="154"/>
      <c r="AQ270" s="226">
        <f t="shared" si="722"/>
        <v>0</v>
      </c>
      <c r="AR270" s="154"/>
      <c r="AS270" s="226">
        <f t="shared" si="723"/>
        <v>0</v>
      </c>
      <c r="AT270" s="154"/>
      <c r="AU270" s="226">
        <f t="shared" si="724"/>
        <v>0</v>
      </c>
      <c r="AV270" s="154"/>
      <c r="AW270" s="226">
        <f t="shared" si="725"/>
        <v>0</v>
      </c>
      <c r="AX270" s="155"/>
      <c r="AY270" s="148"/>
      <c r="AZ270" s="232"/>
      <c r="BA270" s="232"/>
      <c r="BB270" s="232"/>
      <c r="BC270" s="232"/>
      <c r="BD270" s="232"/>
      <c r="BE270" s="232"/>
      <c r="BF270" s="232">
        <f t="shared" si="726"/>
        <v>0</v>
      </c>
      <c r="BG270" s="232">
        <f t="shared" si="727"/>
        <v>0</v>
      </c>
      <c r="BH270" s="232">
        <f t="shared" si="728"/>
        <v>0</v>
      </c>
      <c r="BI270" s="232">
        <f t="shared" si="729"/>
        <v>0</v>
      </c>
      <c r="BJ270" s="232">
        <f t="shared" si="730"/>
        <v>0</v>
      </c>
      <c r="BK270" s="232">
        <f t="shared" si="731"/>
        <v>0</v>
      </c>
      <c r="BL270" s="233">
        <f t="shared" si="732"/>
        <v>0</v>
      </c>
      <c r="BM270" s="150"/>
    </row>
    <row r="271" spans="1:65" ht="11.25" customHeight="1">
      <c r="A271" s="329" t="s">
        <v>441</v>
      </c>
      <c r="B271" s="330"/>
      <c r="C271" s="337"/>
      <c r="D271" s="107">
        <v>18</v>
      </c>
      <c r="E271" s="126" t="s">
        <v>382</v>
      </c>
      <c r="F271" s="126" t="s">
        <v>150</v>
      </c>
      <c r="G271" s="242">
        <v>2.1</v>
      </c>
      <c r="H271" s="359">
        <v>25</v>
      </c>
      <c r="I271" s="243"/>
      <c r="J271" s="142">
        <v>1755941</v>
      </c>
      <c r="K271" s="244"/>
      <c r="L271" s="368">
        <v>44060</v>
      </c>
      <c r="M271" s="369"/>
      <c r="N271" s="244"/>
      <c r="O271" s="368">
        <v>44095</v>
      </c>
      <c r="P271" s="369"/>
      <c r="Q271" s="210"/>
      <c r="R271" s="140"/>
      <c r="S271" s="245">
        <f t="shared" si="718"/>
        <v>0</v>
      </c>
      <c r="T271" s="210"/>
      <c r="U271" s="140"/>
      <c r="V271" s="245">
        <f t="shared" si="719"/>
        <v>0</v>
      </c>
      <c r="W271" s="210"/>
      <c r="X271" s="140"/>
      <c r="Y271" s="245">
        <f t="shared" si="720"/>
        <v>0</v>
      </c>
      <c r="Z271" s="210"/>
      <c r="AA271" s="210"/>
      <c r="AB271" s="240"/>
      <c r="AC271" s="246"/>
      <c r="AD271" s="210"/>
      <c r="AE271" s="161">
        <f t="shared" si="721"/>
        <v>0</v>
      </c>
      <c r="AF271" s="99"/>
      <c r="AG271" s="154"/>
      <c r="AH271" s="154">
        <f t="shared" si="682"/>
        <v>0</v>
      </c>
      <c r="AI271" s="154"/>
      <c r="AJ271" s="154">
        <f t="shared" si="683"/>
        <v>0</v>
      </c>
      <c r="AK271" s="154"/>
      <c r="AL271" s="154">
        <f t="shared" si="684"/>
        <v>0</v>
      </c>
      <c r="AM271" s="154"/>
      <c r="AN271" s="154">
        <f t="shared" si="709"/>
        <v>0</v>
      </c>
      <c r="AO271" s="155"/>
      <c r="AP271" s="154"/>
      <c r="AQ271" s="226">
        <f t="shared" si="722"/>
        <v>0</v>
      </c>
      <c r="AR271" s="154"/>
      <c r="AS271" s="226">
        <f t="shared" si="723"/>
        <v>0</v>
      </c>
      <c r="AT271" s="154"/>
      <c r="AU271" s="226">
        <f t="shared" si="724"/>
        <v>0</v>
      </c>
      <c r="AV271" s="154"/>
      <c r="AW271" s="226">
        <f t="shared" si="725"/>
        <v>0</v>
      </c>
      <c r="AX271" s="155"/>
      <c r="AY271" s="148"/>
      <c r="AZ271" s="232"/>
      <c r="BA271" s="232"/>
      <c r="BB271" s="232"/>
      <c r="BC271" s="232"/>
      <c r="BD271" s="232"/>
      <c r="BE271" s="232"/>
      <c r="BF271" s="232">
        <f t="shared" si="726"/>
        <v>0</v>
      </c>
      <c r="BG271" s="232">
        <f t="shared" si="727"/>
        <v>0</v>
      </c>
      <c r="BH271" s="232">
        <f t="shared" si="728"/>
        <v>0</v>
      </c>
      <c r="BI271" s="232">
        <f t="shared" si="729"/>
        <v>0</v>
      </c>
      <c r="BJ271" s="232">
        <f t="shared" si="730"/>
        <v>0</v>
      </c>
      <c r="BK271" s="232">
        <f t="shared" si="731"/>
        <v>0</v>
      </c>
      <c r="BL271" s="233">
        <f t="shared" si="732"/>
        <v>0</v>
      </c>
      <c r="BM271" s="150"/>
    </row>
    <row r="272" spans="1:65" ht="11.25" customHeight="1">
      <c r="A272" s="329" t="s">
        <v>442</v>
      </c>
      <c r="B272" s="330"/>
      <c r="C272" s="337"/>
      <c r="D272" s="107">
        <v>6</v>
      </c>
      <c r="E272" s="126" t="s">
        <v>382</v>
      </c>
      <c r="F272" s="126" t="s">
        <v>150</v>
      </c>
      <c r="G272" s="242">
        <v>2.85</v>
      </c>
      <c r="H272" s="359">
        <v>25</v>
      </c>
      <c r="I272" s="243"/>
      <c r="J272" s="142">
        <v>1756021</v>
      </c>
      <c r="K272" s="244"/>
      <c r="L272" s="368">
        <v>44060</v>
      </c>
      <c r="M272" s="369"/>
      <c r="N272" s="244"/>
      <c r="O272" s="368">
        <v>44095</v>
      </c>
      <c r="P272" s="369"/>
      <c r="Q272" s="210"/>
      <c r="R272" s="140"/>
      <c r="S272" s="245">
        <f t="shared" si="718"/>
        <v>0</v>
      </c>
      <c r="T272" s="210"/>
      <c r="U272" s="140"/>
      <c r="V272" s="245">
        <f t="shared" si="719"/>
        <v>0</v>
      </c>
      <c r="W272" s="210"/>
      <c r="X272" s="140"/>
      <c r="Y272" s="245">
        <f t="shared" si="720"/>
        <v>0</v>
      </c>
      <c r="Z272" s="210"/>
      <c r="AA272" s="210"/>
      <c r="AB272" s="240"/>
      <c r="AC272" s="246"/>
      <c r="AD272" s="210"/>
      <c r="AE272" s="161">
        <f t="shared" si="721"/>
        <v>0</v>
      </c>
      <c r="AF272" s="99"/>
      <c r="AG272" s="154"/>
      <c r="AH272" s="154">
        <f t="shared" si="682"/>
        <v>0</v>
      </c>
      <c r="AI272" s="154"/>
      <c r="AJ272" s="154">
        <f t="shared" si="683"/>
        <v>0</v>
      </c>
      <c r="AK272" s="154"/>
      <c r="AL272" s="154">
        <f t="shared" si="684"/>
        <v>0</v>
      </c>
      <c r="AM272" s="154"/>
      <c r="AN272" s="154">
        <f t="shared" si="709"/>
        <v>0</v>
      </c>
      <c r="AO272" s="155"/>
      <c r="AP272" s="154"/>
      <c r="AQ272" s="226">
        <f t="shared" si="722"/>
        <v>0</v>
      </c>
      <c r="AR272" s="154"/>
      <c r="AS272" s="226">
        <f t="shared" si="723"/>
        <v>0</v>
      </c>
      <c r="AT272" s="154"/>
      <c r="AU272" s="226">
        <f t="shared" si="724"/>
        <v>0</v>
      </c>
      <c r="AV272" s="154"/>
      <c r="AW272" s="226">
        <f t="shared" si="725"/>
        <v>0</v>
      </c>
      <c r="AX272" s="155"/>
      <c r="AY272" s="148"/>
      <c r="AZ272" s="232"/>
      <c r="BA272" s="232"/>
      <c r="BB272" s="232"/>
      <c r="BC272" s="232"/>
      <c r="BD272" s="232"/>
      <c r="BE272" s="232"/>
      <c r="BF272" s="232">
        <f t="shared" si="726"/>
        <v>0</v>
      </c>
      <c r="BG272" s="232">
        <f t="shared" si="727"/>
        <v>0</v>
      </c>
      <c r="BH272" s="232">
        <f t="shared" si="728"/>
        <v>0</v>
      </c>
      <c r="BI272" s="232">
        <f t="shared" si="729"/>
        <v>0</v>
      </c>
      <c r="BJ272" s="232">
        <f t="shared" si="730"/>
        <v>0</v>
      </c>
      <c r="BK272" s="232">
        <f t="shared" si="731"/>
        <v>0</v>
      </c>
      <c r="BL272" s="233">
        <f t="shared" si="732"/>
        <v>0</v>
      </c>
      <c r="BM272" s="150"/>
    </row>
    <row r="273" spans="1:65" ht="11.25" customHeight="1">
      <c r="A273" s="329" t="s">
        <v>443</v>
      </c>
      <c r="B273" s="330"/>
      <c r="C273" s="337"/>
      <c r="D273" s="107">
        <v>6</v>
      </c>
      <c r="E273" s="126" t="s">
        <v>227</v>
      </c>
      <c r="F273" s="126" t="s">
        <v>150</v>
      </c>
      <c r="G273" s="242">
        <v>3.3</v>
      </c>
      <c r="H273" s="359">
        <v>25</v>
      </c>
      <c r="I273" s="243"/>
      <c r="J273" s="142">
        <v>1756121</v>
      </c>
      <c r="K273" s="244"/>
      <c r="L273" s="368">
        <v>44060</v>
      </c>
      <c r="M273" s="369"/>
      <c r="N273" s="244"/>
      <c r="O273" s="368">
        <v>44095</v>
      </c>
      <c r="P273" s="369"/>
      <c r="Q273" s="210"/>
      <c r="R273" s="140"/>
      <c r="S273" s="245">
        <f t="shared" si="718"/>
        <v>0</v>
      </c>
      <c r="T273" s="210"/>
      <c r="U273" s="140"/>
      <c r="V273" s="245">
        <f t="shared" si="719"/>
        <v>0</v>
      </c>
      <c r="W273" s="210"/>
      <c r="X273" s="140"/>
      <c r="Y273" s="245">
        <f t="shared" si="720"/>
        <v>0</v>
      </c>
      <c r="Z273" s="210"/>
      <c r="AA273" s="210"/>
      <c r="AB273" s="240"/>
      <c r="AC273" s="246"/>
      <c r="AD273" s="210"/>
      <c r="AE273" s="161">
        <f t="shared" si="721"/>
        <v>0</v>
      </c>
      <c r="AF273" s="99"/>
      <c r="AG273" s="154"/>
      <c r="AH273" s="154">
        <f t="shared" si="682"/>
        <v>0</v>
      </c>
      <c r="AI273" s="154"/>
      <c r="AJ273" s="154">
        <f t="shared" si="683"/>
        <v>0</v>
      </c>
      <c r="AK273" s="154"/>
      <c r="AL273" s="154">
        <f t="shared" si="684"/>
        <v>0</v>
      </c>
      <c r="AM273" s="154"/>
      <c r="AN273" s="154">
        <f t="shared" si="709"/>
        <v>0</v>
      </c>
      <c r="AO273" s="155"/>
      <c r="AP273" s="154"/>
      <c r="AQ273" s="226">
        <f t="shared" si="722"/>
        <v>0</v>
      </c>
      <c r="AR273" s="154"/>
      <c r="AS273" s="226">
        <f t="shared" si="723"/>
        <v>0</v>
      </c>
      <c r="AT273" s="154"/>
      <c r="AU273" s="226">
        <f t="shared" si="724"/>
        <v>0</v>
      </c>
      <c r="AV273" s="154"/>
      <c r="AW273" s="226">
        <f t="shared" si="725"/>
        <v>0</v>
      </c>
      <c r="AX273" s="155"/>
      <c r="AY273" s="148"/>
      <c r="AZ273" s="232"/>
      <c r="BA273" s="232"/>
      <c r="BB273" s="232"/>
      <c r="BC273" s="232"/>
      <c r="BD273" s="232"/>
      <c r="BE273" s="232"/>
      <c r="BF273" s="232">
        <f t="shared" si="726"/>
        <v>0</v>
      </c>
      <c r="BG273" s="232">
        <f t="shared" si="727"/>
        <v>0</v>
      </c>
      <c r="BH273" s="232">
        <f t="shared" si="728"/>
        <v>0</v>
      </c>
      <c r="BI273" s="232">
        <f t="shared" si="729"/>
        <v>0</v>
      </c>
      <c r="BJ273" s="232">
        <f t="shared" si="730"/>
        <v>0</v>
      </c>
      <c r="BK273" s="232">
        <f t="shared" si="731"/>
        <v>0</v>
      </c>
      <c r="BL273" s="233">
        <f t="shared" si="732"/>
        <v>0</v>
      </c>
      <c r="BM273" s="150"/>
    </row>
    <row r="274" spans="1:65" ht="15" customHeight="1">
      <c r="A274" s="343" t="s">
        <v>444</v>
      </c>
      <c r="B274" s="345"/>
      <c r="C274" s="322"/>
      <c r="D274" s="323"/>
      <c r="E274" s="130"/>
      <c r="F274" s="259"/>
      <c r="G274" s="184"/>
      <c r="H274" s="358"/>
      <c r="I274" s="236"/>
      <c r="J274" s="249"/>
      <c r="K274" s="161"/>
      <c r="L274" s="250"/>
      <c r="M274" s="250"/>
      <c r="N274" s="161"/>
      <c r="O274" s="161"/>
      <c r="P274" s="254"/>
      <c r="Q274" s="210"/>
      <c r="R274" s="161"/>
      <c r="S274" s="254"/>
      <c r="T274" s="210"/>
      <c r="U274" s="161"/>
      <c r="V274" s="254"/>
      <c r="W274" s="210"/>
      <c r="X274" s="161"/>
      <c r="Y274" s="254"/>
      <c r="Z274" s="210"/>
      <c r="AA274" s="210"/>
      <c r="AB274" s="240"/>
      <c r="AC274" s="241"/>
      <c r="AD274" s="210"/>
      <c r="AE274" s="161">
        <f>SUM(AE275:AE287)</f>
        <v>0</v>
      </c>
      <c r="AF274" s="99"/>
      <c r="AG274" s="154"/>
      <c r="AH274" s="154">
        <f t="shared" si="682"/>
        <v>0</v>
      </c>
      <c r="AI274" s="154"/>
      <c r="AJ274" s="154">
        <f t="shared" si="683"/>
        <v>0</v>
      </c>
      <c r="AK274" s="154"/>
      <c r="AL274" s="154">
        <f t="shared" si="684"/>
        <v>0</v>
      </c>
      <c r="AM274" s="154"/>
      <c r="AN274" s="154">
        <f t="shared" ref="AN274" si="734">SUM(AH274,AJ274,AL274)</f>
        <v>0</v>
      </c>
      <c r="AO274" s="155"/>
      <c r="AP274" s="154"/>
      <c r="AQ274" s="226"/>
      <c r="AR274" s="154"/>
      <c r="AS274" s="226"/>
      <c r="AT274" s="154"/>
      <c r="AU274" s="226"/>
      <c r="AV274" s="154"/>
      <c r="AW274" s="226"/>
      <c r="AX274" s="155"/>
      <c r="AY274" s="148"/>
      <c r="AZ274" s="232"/>
      <c r="BA274" s="232"/>
      <c r="BB274" s="232"/>
      <c r="BC274" s="232"/>
      <c r="BD274" s="232"/>
      <c r="BE274" s="232"/>
      <c r="BF274" s="232"/>
      <c r="BG274" s="232"/>
      <c r="BH274" s="232"/>
      <c r="BI274" s="232"/>
      <c r="BJ274" s="232"/>
      <c r="BK274" s="232"/>
      <c r="BL274" s="233"/>
      <c r="BM274" s="150"/>
    </row>
    <row r="275" spans="1:65" ht="11.25" customHeight="1">
      <c r="A275" s="329" t="s">
        <v>428</v>
      </c>
      <c r="B275" s="330"/>
      <c r="C275" s="337"/>
      <c r="D275" s="107" t="s">
        <v>98</v>
      </c>
      <c r="E275" s="126" t="s">
        <v>166</v>
      </c>
      <c r="F275" s="123" t="s">
        <v>151</v>
      </c>
      <c r="G275" s="242">
        <v>4.05</v>
      </c>
      <c r="H275" s="359">
        <v>25</v>
      </c>
      <c r="I275" s="243"/>
      <c r="J275" s="142">
        <v>1754980</v>
      </c>
      <c r="K275" s="244"/>
      <c r="L275" s="368">
        <v>44060</v>
      </c>
      <c r="M275" s="369"/>
      <c r="N275" s="244"/>
      <c r="O275" s="368">
        <v>44095</v>
      </c>
      <c r="P275" s="369"/>
      <c r="Q275" s="210"/>
      <c r="R275" s="140"/>
      <c r="S275" s="245">
        <f t="shared" ref="S275:S287" si="735">IF($D$18="YES", (R275), (0))</f>
        <v>0</v>
      </c>
      <c r="T275" s="210"/>
      <c r="U275" s="140"/>
      <c r="V275" s="245">
        <f t="shared" ref="V275:V287" si="736">IF($D$18="YES", (U275), (0))</f>
        <v>0</v>
      </c>
      <c r="W275" s="210"/>
      <c r="X275" s="140"/>
      <c r="Y275" s="245">
        <f t="shared" ref="Y275:Y287" si="737">IF($D$18="YES", (X275), (0))</f>
        <v>0</v>
      </c>
      <c r="Z275" s="210"/>
      <c r="AA275" s="210"/>
      <c r="AB275" s="240"/>
      <c r="AC275" s="246"/>
      <c r="AD275" s="210"/>
      <c r="AE275" s="161">
        <f t="shared" ref="AE275:AE287" si="738">SUM(R275,S275,U275,V275,X275,Y275)</f>
        <v>0</v>
      </c>
      <c r="AF275" s="99"/>
      <c r="AG275" s="154"/>
      <c r="AH275" s="154">
        <f t="shared" si="682"/>
        <v>0</v>
      </c>
      <c r="AI275" s="154"/>
      <c r="AJ275" s="154">
        <f t="shared" si="683"/>
        <v>0</v>
      </c>
      <c r="AK275" s="154"/>
      <c r="AL275" s="154">
        <f t="shared" si="684"/>
        <v>0</v>
      </c>
      <c r="AM275" s="154"/>
      <c r="AN275" s="154">
        <f t="shared" si="709"/>
        <v>0</v>
      </c>
      <c r="AO275" s="155"/>
      <c r="AP275" s="154"/>
      <c r="AQ275" s="226">
        <f t="shared" ref="AQ275:AQ287" si="739">(R275*H275)*G275</f>
        <v>0</v>
      </c>
      <c r="AR275" s="154"/>
      <c r="AS275" s="226">
        <f t="shared" ref="AS275:AS287" si="740">(U275*H275)*G275</f>
        <v>0</v>
      </c>
      <c r="AT275" s="154"/>
      <c r="AU275" s="226">
        <f t="shared" ref="AU275:AU287" si="741">(X275*H275)*G275</f>
        <v>0</v>
      </c>
      <c r="AV275" s="154"/>
      <c r="AW275" s="226">
        <f t="shared" si="725"/>
        <v>0</v>
      </c>
      <c r="AX275" s="155"/>
      <c r="AY275" s="148"/>
      <c r="AZ275" s="232"/>
      <c r="BA275" s="232"/>
      <c r="BB275" s="232"/>
      <c r="BC275" s="232"/>
      <c r="BD275" s="232"/>
      <c r="BE275" s="232"/>
      <c r="BF275" s="232">
        <f t="shared" ref="BF275:BF287" si="742">IF($O$18&lt;BF$24,0,IF($O$18&gt;BF$25,0,$AZ275))</f>
        <v>0</v>
      </c>
      <c r="BG275" s="232">
        <f t="shared" ref="BG275:BG287" si="743">IF($O$18&lt;BG$24,0,IF($O$18&gt;BG$25,0,$BA275))</f>
        <v>0</v>
      </c>
      <c r="BH275" s="232">
        <f t="shared" ref="BH275:BH287" si="744">IF($O$18&lt;BH$24,0,IF($O$18&gt;BH$25,0,$BB275))</f>
        <v>0</v>
      </c>
      <c r="BI275" s="232">
        <f t="shared" ref="BI275:BI287" si="745">IF($O$18&lt;BI$24,0,IF($O$18&gt;BI$25,0,$BC275))</f>
        <v>0</v>
      </c>
      <c r="BJ275" s="232">
        <f t="shared" ref="BJ275:BJ287" si="746">IF($O$18&lt;BJ$24,0,IF($O$18&gt;BJ$25,0,$BD275))</f>
        <v>0</v>
      </c>
      <c r="BK275" s="232">
        <f t="shared" ref="BK275:BK287" si="747">IF($O$18&lt;BK$24,0,IF($O$18&gt;BK$25,0,$BE275))</f>
        <v>0</v>
      </c>
      <c r="BL275" s="233">
        <f t="shared" si="732"/>
        <v>0</v>
      </c>
      <c r="BM275" s="150"/>
    </row>
    <row r="276" spans="1:65" ht="11.25" customHeight="1">
      <c r="A276" s="307" t="s">
        <v>429</v>
      </c>
      <c r="B276" s="316"/>
      <c r="C276" s="337"/>
      <c r="D276" s="107" t="s">
        <v>98</v>
      </c>
      <c r="E276" s="126" t="s">
        <v>430</v>
      </c>
      <c r="F276" s="123" t="s">
        <v>151</v>
      </c>
      <c r="G276" s="242">
        <v>4.5999999999999996</v>
      </c>
      <c r="H276" s="359">
        <v>25</v>
      </c>
      <c r="I276" s="243"/>
      <c r="J276" s="142">
        <v>1755020</v>
      </c>
      <c r="K276" s="244"/>
      <c r="L276" s="368">
        <v>44060</v>
      </c>
      <c r="M276" s="369"/>
      <c r="N276" s="244"/>
      <c r="O276" s="368">
        <v>44095</v>
      </c>
      <c r="P276" s="369"/>
      <c r="Q276" s="210"/>
      <c r="R276" s="140"/>
      <c r="S276" s="245">
        <f t="shared" si="735"/>
        <v>0</v>
      </c>
      <c r="T276" s="210"/>
      <c r="U276" s="140"/>
      <c r="V276" s="245">
        <f t="shared" si="736"/>
        <v>0</v>
      </c>
      <c r="W276" s="210"/>
      <c r="X276" s="140"/>
      <c r="Y276" s="245">
        <f t="shared" si="737"/>
        <v>0</v>
      </c>
      <c r="Z276" s="210"/>
      <c r="AA276" s="210"/>
      <c r="AB276" s="240"/>
      <c r="AC276" s="246"/>
      <c r="AD276" s="210"/>
      <c r="AE276" s="161">
        <f t="shared" si="738"/>
        <v>0</v>
      </c>
      <c r="AF276" s="99"/>
      <c r="AG276" s="154"/>
      <c r="AH276" s="154">
        <f t="shared" si="682"/>
        <v>0</v>
      </c>
      <c r="AI276" s="154"/>
      <c r="AJ276" s="154">
        <f t="shared" si="683"/>
        <v>0</v>
      </c>
      <c r="AK276" s="154"/>
      <c r="AL276" s="154">
        <f t="shared" si="684"/>
        <v>0</v>
      </c>
      <c r="AM276" s="154"/>
      <c r="AN276" s="154">
        <f t="shared" si="709"/>
        <v>0</v>
      </c>
      <c r="AO276" s="155"/>
      <c r="AP276" s="154"/>
      <c r="AQ276" s="226">
        <f t="shared" si="739"/>
        <v>0</v>
      </c>
      <c r="AR276" s="154"/>
      <c r="AS276" s="226">
        <f t="shared" si="740"/>
        <v>0</v>
      </c>
      <c r="AT276" s="154"/>
      <c r="AU276" s="226">
        <f t="shared" si="741"/>
        <v>0</v>
      </c>
      <c r="AV276" s="154"/>
      <c r="AW276" s="226">
        <f t="shared" si="725"/>
        <v>0</v>
      </c>
      <c r="AX276" s="155"/>
      <c r="AY276" s="148"/>
      <c r="AZ276" s="232"/>
      <c r="BA276" s="232"/>
      <c r="BB276" s="232"/>
      <c r="BC276" s="232"/>
      <c r="BD276" s="232"/>
      <c r="BE276" s="232"/>
      <c r="BF276" s="232">
        <f t="shared" si="742"/>
        <v>0</v>
      </c>
      <c r="BG276" s="232">
        <f t="shared" si="743"/>
        <v>0</v>
      </c>
      <c r="BH276" s="232">
        <f t="shared" si="744"/>
        <v>0</v>
      </c>
      <c r="BI276" s="232">
        <f t="shared" si="745"/>
        <v>0</v>
      </c>
      <c r="BJ276" s="232">
        <f t="shared" si="746"/>
        <v>0</v>
      </c>
      <c r="BK276" s="232">
        <f t="shared" si="747"/>
        <v>0</v>
      </c>
      <c r="BL276" s="233">
        <f t="shared" si="732"/>
        <v>0</v>
      </c>
      <c r="BM276" s="150"/>
    </row>
    <row r="277" spans="1:65" ht="11.25" customHeight="1">
      <c r="A277" s="329" t="s">
        <v>431</v>
      </c>
      <c r="B277" s="330"/>
      <c r="C277" s="337"/>
      <c r="D277" s="107" t="s">
        <v>98</v>
      </c>
      <c r="E277" s="126" t="s">
        <v>432</v>
      </c>
      <c r="F277" s="123" t="s">
        <v>151</v>
      </c>
      <c r="G277" s="242">
        <v>3.9</v>
      </c>
      <c r="H277" s="359">
        <v>25</v>
      </c>
      <c r="I277" s="243"/>
      <c r="J277" s="142">
        <v>1755160</v>
      </c>
      <c r="K277" s="244"/>
      <c r="L277" s="368">
        <v>44060</v>
      </c>
      <c r="M277" s="369"/>
      <c r="N277" s="244"/>
      <c r="O277" s="368">
        <v>44095</v>
      </c>
      <c r="P277" s="369"/>
      <c r="Q277" s="210"/>
      <c r="R277" s="140"/>
      <c r="S277" s="245">
        <f t="shared" si="735"/>
        <v>0</v>
      </c>
      <c r="T277" s="210"/>
      <c r="U277" s="140"/>
      <c r="V277" s="245">
        <f t="shared" si="736"/>
        <v>0</v>
      </c>
      <c r="W277" s="210"/>
      <c r="X277" s="140"/>
      <c r="Y277" s="245">
        <f t="shared" si="737"/>
        <v>0</v>
      </c>
      <c r="Z277" s="210"/>
      <c r="AA277" s="210"/>
      <c r="AB277" s="240"/>
      <c r="AC277" s="246"/>
      <c r="AD277" s="210"/>
      <c r="AE277" s="161">
        <f t="shared" si="738"/>
        <v>0</v>
      </c>
      <c r="AF277" s="99"/>
      <c r="AG277" s="154"/>
      <c r="AH277" s="154">
        <f t="shared" si="682"/>
        <v>0</v>
      </c>
      <c r="AI277" s="154"/>
      <c r="AJ277" s="154">
        <f t="shared" si="683"/>
        <v>0</v>
      </c>
      <c r="AK277" s="154"/>
      <c r="AL277" s="154">
        <f t="shared" si="684"/>
        <v>0</v>
      </c>
      <c r="AM277" s="154"/>
      <c r="AN277" s="154">
        <f t="shared" ref="AN277:AN280" si="748">SUM(AH277,AJ277,AL277)</f>
        <v>0</v>
      </c>
      <c r="AO277" s="155"/>
      <c r="AP277" s="154"/>
      <c r="AQ277" s="226">
        <f t="shared" si="739"/>
        <v>0</v>
      </c>
      <c r="AR277" s="154"/>
      <c r="AS277" s="226">
        <f t="shared" si="740"/>
        <v>0</v>
      </c>
      <c r="AT277" s="154"/>
      <c r="AU277" s="226">
        <f t="shared" si="741"/>
        <v>0</v>
      </c>
      <c r="AV277" s="154"/>
      <c r="AW277" s="226">
        <f t="shared" ref="AW277:AW280" si="749">SUM(AP277:AV277)</f>
        <v>0</v>
      </c>
      <c r="AX277" s="155"/>
      <c r="AY277" s="148"/>
      <c r="AZ277" s="232"/>
      <c r="BA277" s="232"/>
      <c r="BB277" s="232"/>
      <c r="BC277" s="232"/>
      <c r="BD277" s="232"/>
      <c r="BE277" s="232"/>
      <c r="BF277" s="232">
        <f t="shared" si="742"/>
        <v>0</v>
      </c>
      <c r="BG277" s="232">
        <f t="shared" si="743"/>
        <v>0</v>
      </c>
      <c r="BH277" s="232">
        <f t="shared" si="744"/>
        <v>0</v>
      </c>
      <c r="BI277" s="232">
        <f t="shared" si="745"/>
        <v>0</v>
      </c>
      <c r="BJ277" s="232">
        <f t="shared" si="746"/>
        <v>0</v>
      </c>
      <c r="BK277" s="232">
        <f t="shared" si="747"/>
        <v>0</v>
      </c>
      <c r="BL277" s="233">
        <f t="shared" ref="BL277:BL280" si="750">SUM(BF277:BK277)</f>
        <v>0</v>
      </c>
      <c r="BM277" s="150"/>
    </row>
    <row r="278" spans="1:65" ht="11.25" customHeight="1">
      <c r="A278" s="329" t="s">
        <v>433</v>
      </c>
      <c r="B278" s="330"/>
      <c r="C278" s="337"/>
      <c r="D278" s="107" t="s">
        <v>98</v>
      </c>
      <c r="E278" s="126" t="s">
        <v>382</v>
      </c>
      <c r="F278" s="123" t="s">
        <v>151</v>
      </c>
      <c r="G278" s="242">
        <v>4.45</v>
      </c>
      <c r="H278" s="359">
        <v>25</v>
      </c>
      <c r="I278" s="243"/>
      <c r="J278" s="142">
        <v>1755200</v>
      </c>
      <c r="K278" s="244"/>
      <c r="L278" s="368">
        <v>44060</v>
      </c>
      <c r="M278" s="369"/>
      <c r="N278" s="244"/>
      <c r="O278" s="368">
        <v>44095</v>
      </c>
      <c r="P278" s="369"/>
      <c r="Q278" s="210"/>
      <c r="R278" s="140"/>
      <c r="S278" s="245">
        <f t="shared" si="735"/>
        <v>0</v>
      </c>
      <c r="T278" s="210"/>
      <c r="U278" s="140"/>
      <c r="V278" s="245">
        <f t="shared" si="736"/>
        <v>0</v>
      </c>
      <c r="W278" s="210"/>
      <c r="X278" s="140"/>
      <c r="Y278" s="245">
        <f t="shared" si="737"/>
        <v>0</v>
      </c>
      <c r="Z278" s="210"/>
      <c r="AA278" s="210"/>
      <c r="AB278" s="240"/>
      <c r="AC278" s="246"/>
      <c r="AD278" s="210"/>
      <c r="AE278" s="161">
        <f t="shared" si="738"/>
        <v>0</v>
      </c>
      <c r="AF278" s="99"/>
      <c r="AG278" s="154"/>
      <c r="AH278" s="154">
        <f t="shared" si="682"/>
        <v>0</v>
      </c>
      <c r="AI278" s="154"/>
      <c r="AJ278" s="154">
        <f t="shared" si="683"/>
        <v>0</v>
      </c>
      <c r="AK278" s="154"/>
      <c r="AL278" s="154">
        <f t="shared" si="684"/>
        <v>0</v>
      </c>
      <c r="AM278" s="154"/>
      <c r="AN278" s="154">
        <f t="shared" si="748"/>
        <v>0</v>
      </c>
      <c r="AO278" s="155"/>
      <c r="AP278" s="154"/>
      <c r="AQ278" s="226">
        <f t="shared" si="739"/>
        <v>0</v>
      </c>
      <c r="AR278" s="154"/>
      <c r="AS278" s="226">
        <f t="shared" si="740"/>
        <v>0</v>
      </c>
      <c r="AT278" s="154"/>
      <c r="AU278" s="226">
        <f t="shared" si="741"/>
        <v>0</v>
      </c>
      <c r="AV278" s="154"/>
      <c r="AW278" s="226">
        <f t="shared" si="749"/>
        <v>0</v>
      </c>
      <c r="AX278" s="155"/>
      <c r="AY278" s="148"/>
      <c r="AZ278" s="232"/>
      <c r="BA278" s="232"/>
      <c r="BB278" s="232"/>
      <c r="BC278" s="232"/>
      <c r="BD278" s="232"/>
      <c r="BE278" s="232"/>
      <c r="BF278" s="232">
        <f t="shared" si="742"/>
        <v>0</v>
      </c>
      <c r="BG278" s="232">
        <f t="shared" si="743"/>
        <v>0</v>
      </c>
      <c r="BH278" s="232">
        <f t="shared" si="744"/>
        <v>0</v>
      </c>
      <c r="BI278" s="232">
        <f t="shared" si="745"/>
        <v>0</v>
      </c>
      <c r="BJ278" s="232">
        <f t="shared" si="746"/>
        <v>0</v>
      </c>
      <c r="BK278" s="232">
        <f t="shared" si="747"/>
        <v>0</v>
      </c>
      <c r="BL278" s="233">
        <f t="shared" si="750"/>
        <v>0</v>
      </c>
      <c r="BM278" s="150"/>
    </row>
    <row r="279" spans="1:65" ht="11.25" customHeight="1">
      <c r="A279" s="329" t="s">
        <v>434</v>
      </c>
      <c r="B279" s="330"/>
      <c r="C279" s="337"/>
      <c r="D279" s="107">
        <v>3</v>
      </c>
      <c r="E279" s="126" t="s">
        <v>166</v>
      </c>
      <c r="F279" s="123" t="s">
        <v>151</v>
      </c>
      <c r="G279" s="242">
        <v>3.7</v>
      </c>
      <c r="H279" s="359">
        <v>25</v>
      </c>
      <c r="I279" s="243"/>
      <c r="J279" s="142">
        <v>1755220</v>
      </c>
      <c r="K279" s="244"/>
      <c r="L279" s="368">
        <v>44060</v>
      </c>
      <c r="M279" s="369"/>
      <c r="N279" s="244"/>
      <c r="O279" s="368">
        <v>44095</v>
      </c>
      <c r="P279" s="369"/>
      <c r="Q279" s="210"/>
      <c r="R279" s="140"/>
      <c r="S279" s="245">
        <f t="shared" si="735"/>
        <v>0</v>
      </c>
      <c r="T279" s="210"/>
      <c r="U279" s="140"/>
      <c r="V279" s="245">
        <f t="shared" si="736"/>
        <v>0</v>
      </c>
      <c r="W279" s="210"/>
      <c r="X279" s="140"/>
      <c r="Y279" s="245">
        <f t="shared" si="737"/>
        <v>0</v>
      </c>
      <c r="Z279" s="210"/>
      <c r="AA279" s="210"/>
      <c r="AB279" s="240"/>
      <c r="AC279" s="246"/>
      <c r="AD279" s="210"/>
      <c r="AE279" s="161">
        <f t="shared" si="738"/>
        <v>0</v>
      </c>
      <c r="AF279" s="99"/>
      <c r="AG279" s="154"/>
      <c r="AH279" s="154">
        <f t="shared" si="682"/>
        <v>0</v>
      </c>
      <c r="AI279" s="154"/>
      <c r="AJ279" s="154">
        <f t="shared" si="683"/>
        <v>0</v>
      </c>
      <c r="AK279" s="154"/>
      <c r="AL279" s="154">
        <f t="shared" si="684"/>
        <v>0</v>
      </c>
      <c r="AM279" s="154"/>
      <c r="AN279" s="154">
        <f t="shared" si="748"/>
        <v>0</v>
      </c>
      <c r="AO279" s="155"/>
      <c r="AP279" s="154"/>
      <c r="AQ279" s="226">
        <f t="shared" si="739"/>
        <v>0</v>
      </c>
      <c r="AR279" s="154"/>
      <c r="AS279" s="226">
        <f t="shared" si="740"/>
        <v>0</v>
      </c>
      <c r="AT279" s="154"/>
      <c r="AU279" s="226">
        <f t="shared" si="741"/>
        <v>0</v>
      </c>
      <c r="AV279" s="154"/>
      <c r="AW279" s="226">
        <f t="shared" si="749"/>
        <v>0</v>
      </c>
      <c r="AX279" s="155"/>
      <c r="AY279" s="148"/>
      <c r="AZ279" s="232"/>
      <c r="BA279" s="232"/>
      <c r="BB279" s="232"/>
      <c r="BC279" s="232"/>
      <c r="BD279" s="232"/>
      <c r="BE279" s="232"/>
      <c r="BF279" s="232">
        <f t="shared" si="742"/>
        <v>0</v>
      </c>
      <c r="BG279" s="232">
        <f t="shared" si="743"/>
        <v>0</v>
      </c>
      <c r="BH279" s="232">
        <f t="shared" si="744"/>
        <v>0</v>
      </c>
      <c r="BI279" s="232">
        <f t="shared" si="745"/>
        <v>0</v>
      </c>
      <c r="BJ279" s="232">
        <f t="shared" si="746"/>
        <v>0</v>
      </c>
      <c r="BK279" s="232">
        <f t="shared" si="747"/>
        <v>0</v>
      </c>
      <c r="BL279" s="233">
        <f t="shared" si="750"/>
        <v>0</v>
      </c>
      <c r="BM279" s="150"/>
    </row>
    <row r="280" spans="1:65" ht="11.25" customHeight="1">
      <c r="A280" s="329" t="s">
        <v>435</v>
      </c>
      <c r="B280" s="330"/>
      <c r="C280" s="337"/>
      <c r="D280" s="107" t="s">
        <v>98</v>
      </c>
      <c r="E280" s="126" t="s">
        <v>382</v>
      </c>
      <c r="F280" s="123" t="s">
        <v>151</v>
      </c>
      <c r="G280" s="242">
        <v>3.9</v>
      </c>
      <c r="H280" s="359">
        <v>25</v>
      </c>
      <c r="I280" s="243"/>
      <c r="J280" s="142">
        <v>1755240</v>
      </c>
      <c r="K280" s="244"/>
      <c r="L280" s="368">
        <v>44060</v>
      </c>
      <c r="M280" s="369"/>
      <c r="N280" s="244"/>
      <c r="O280" s="368">
        <v>44095</v>
      </c>
      <c r="P280" s="369"/>
      <c r="Q280" s="210"/>
      <c r="R280" s="140"/>
      <c r="S280" s="245">
        <f t="shared" si="735"/>
        <v>0</v>
      </c>
      <c r="T280" s="210"/>
      <c r="U280" s="140"/>
      <c r="V280" s="245">
        <f t="shared" si="736"/>
        <v>0</v>
      </c>
      <c r="W280" s="210"/>
      <c r="X280" s="140"/>
      <c r="Y280" s="245">
        <f t="shared" si="737"/>
        <v>0</v>
      </c>
      <c r="Z280" s="210"/>
      <c r="AA280" s="210"/>
      <c r="AB280" s="240"/>
      <c r="AC280" s="246"/>
      <c r="AD280" s="210"/>
      <c r="AE280" s="161">
        <f t="shared" si="738"/>
        <v>0</v>
      </c>
      <c r="AF280" s="99"/>
      <c r="AG280" s="154"/>
      <c r="AH280" s="154">
        <f t="shared" si="682"/>
        <v>0</v>
      </c>
      <c r="AI280" s="154"/>
      <c r="AJ280" s="154">
        <f t="shared" si="683"/>
        <v>0</v>
      </c>
      <c r="AK280" s="154"/>
      <c r="AL280" s="154">
        <f t="shared" si="684"/>
        <v>0</v>
      </c>
      <c r="AM280" s="154"/>
      <c r="AN280" s="154">
        <f t="shared" si="748"/>
        <v>0</v>
      </c>
      <c r="AO280" s="155"/>
      <c r="AP280" s="154"/>
      <c r="AQ280" s="226">
        <f t="shared" si="739"/>
        <v>0</v>
      </c>
      <c r="AR280" s="154"/>
      <c r="AS280" s="226">
        <f t="shared" si="740"/>
        <v>0</v>
      </c>
      <c r="AT280" s="154"/>
      <c r="AU280" s="226">
        <f t="shared" si="741"/>
        <v>0</v>
      </c>
      <c r="AV280" s="154"/>
      <c r="AW280" s="226">
        <f t="shared" si="749"/>
        <v>0</v>
      </c>
      <c r="AX280" s="155"/>
      <c r="AY280" s="148"/>
      <c r="AZ280" s="232"/>
      <c r="BA280" s="232"/>
      <c r="BB280" s="232"/>
      <c r="BC280" s="232"/>
      <c r="BD280" s="232"/>
      <c r="BE280" s="232"/>
      <c r="BF280" s="232">
        <f t="shared" si="742"/>
        <v>0</v>
      </c>
      <c r="BG280" s="232">
        <f t="shared" si="743"/>
        <v>0</v>
      </c>
      <c r="BH280" s="232">
        <f t="shared" si="744"/>
        <v>0</v>
      </c>
      <c r="BI280" s="232">
        <f t="shared" si="745"/>
        <v>0</v>
      </c>
      <c r="BJ280" s="232">
        <f t="shared" si="746"/>
        <v>0</v>
      </c>
      <c r="BK280" s="232">
        <f t="shared" si="747"/>
        <v>0</v>
      </c>
      <c r="BL280" s="233">
        <f t="shared" si="750"/>
        <v>0</v>
      </c>
      <c r="BM280" s="150"/>
    </row>
    <row r="281" spans="1:65" ht="11.25" customHeight="1">
      <c r="A281" s="329" t="s">
        <v>436</v>
      </c>
      <c r="B281" s="330"/>
      <c r="C281" s="337"/>
      <c r="D281" s="107" t="s">
        <v>98</v>
      </c>
      <c r="E281" s="126" t="s">
        <v>437</v>
      </c>
      <c r="F281" s="123" t="s">
        <v>151</v>
      </c>
      <c r="G281" s="242">
        <v>4.75</v>
      </c>
      <c r="H281" s="359">
        <v>25</v>
      </c>
      <c r="I281" s="243"/>
      <c r="J281" s="142">
        <v>1755300</v>
      </c>
      <c r="K281" s="244"/>
      <c r="L281" s="368">
        <v>44060</v>
      </c>
      <c r="M281" s="369"/>
      <c r="N281" s="244"/>
      <c r="O281" s="368">
        <v>44095</v>
      </c>
      <c r="P281" s="369"/>
      <c r="Q281" s="210"/>
      <c r="R281" s="140"/>
      <c r="S281" s="245">
        <f t="shared" si="735"/>
        <v>0</v>
      </c>
      <c r="T281" s="210"/>
      <c r="U281" s="140"/>
      <c r="V281" s="245">
        <f t="shared" si="736"/>
        <v>0</v>
      </c>
      <c r="W281" s="210"/>
      <c r="X281" s="140"/>
      <c r="Y281" s="245">
        <f t="shared" si="737"/>
        <v>0</v>
      </c>
      <c r="Z281" s="210"/>
      <c r="AA281" s="210"/>
      <c r="AB281" s="240"/>
      <c r="AC281" s="246"/>
      <c r="AD281" s="210"/>
      <c r="AE281" s="161">
        <f t="shared" si="738"/>
        <v>0</v>
      </c>
      <c r="AF281" s="99"/>
      <c r="AG281" s="154"/>
      <c r="AH281" s="154">
        <f t="shared" si="682"/>
        <v>0</v>
      </c>
      <c r="AI281" s="154"/>
      <c r="AJ281" s="154">
        <f t="shared" si="683"/>
        <v>0</v>
      </c>
      <c r="AK281" s="154"/>
      <c r="AL281" s="154">
        <f t="shared" si="684"/>
        <v>0</v>
      </c>
      <c r="AM281" s="154"/>
      <c r="AN281" s="154">
        <f t="shared" ref="AN281:AN287" si="751">SUM(AH281,AJ281,AL281)</f>
        <v>0</v>
      </c>
      <c r="AO281" s="155"/>
      <c r="AP281" s="154"/>
      <c r="AQ281" s="226">
        <f t="shared" si="739"/>
        <v>0</v>
      </c>
      <c r="AR281" s="154"/>
      <c r="AS281" s="226">
        <f t="shared" si="740"/>
        <v>0</v>
      </c>
      <c r="AT281" s="154"/>
      <c r="AU281" s="226">
        <f t="shared" si="741"/>
        <v>0</v>
      </c>
      <c r="AV281" s="154"/>
      <c r="AW281" s="226">
        <f t="shared" ref="AW281:AW287" si="752">SUM(AP281:AV281)</f>
        <v>0</v>
      </c>
      <c r="AX281" s="155"/>
      <c r="AY281" s="148"/>
      <c r="AZ281" s="232"/>
      <c r="BA281" s="232"/>
      <c r="BB281" s="232"/>
      <c r="BC281" s="232"/>
      <c r="BD281" s="232"/>
      <c r="BE281" s="232"/>
      <c r="BF281" s="232">
        <f t="shared" si="742"/>
        <v>0</v>
      </c>
      <c r="BG281" s="232">
        <f t="shared" si="743"/>
        <v>0</v>
      </c>
      <c r="BH281" s="232">
        <f t="shared" si="744"/>
        <v>0</v>
      </c>
      <c r="BI281" s="232">
        <f t="shared" si="745"/>
        <v>0</v>
      </c>
      <c r="BJ281" s="232">
        <f t="shared" si="746"/>
        <v>0</v>
      </c>
      <c r="BK281" s="232">
        <f t="shared" si="747"/>
        <v>0</v>
      </c>
      <c r="BL281" s="233">
        <f t="shared" ref="BL281:BL287" si="753">SUM(BF281:BK281)</f>
        <v>0</v>
      </c>
      <c r="BM281" s="150"/>
    </row>
    <row r="282" spans="1:65" ht="11.25" customHeight="1">
      <c r="A282" s="329" t="s">
        <v>438</v>
      </c>
      <c r="B282" s="330"/>
      <c r="C282" s="337"/>
      <c r="D282" s="107" t="s">
        <v>98</v>
      </c>
      <c r="E282" s="126" t="s">
        <v>382</v>
      </c>
      <c r="F282" s="123" t="s">
        <v>151</v>
      </c>
      <c r="G282" s="242">
        <v>4.45</v>
      </c>
      <c r="H282" s="359">
        <v>25</v>
      </c>
      <c r="I282" s="243"/>
      <c r="J282" s="142">
        <v>1755450</v>
      </c>
      <c r="K282" s="244"/>
      <c r="L282" s="368">
        <v>44060</v>
      </c>
      <c r="M282" s="369"/>
      <c r="N282" s="244"/>
      <c r="O282" s="368">
        <v>44095</v>
      </c>
      <c r="P282" s="369"/>
      <c r="Q282" s="210"/>
      <c r="R282" s="140"/>
      <c r="S282" s="245">
        <f t="shared" si="735"/>
        <v>0</v>
      </c>
      <c r="T282" s="210"/>
      <c r="U282" s="140"/>
      <c r="V282" s="245">
        <f t="shared" si="736"/>
        <v>0</v>
      </c>
      <c r="W282" s="210"/>
      <c r="X282" s="140"/>
      <c r="Y282" s="245">
        <f t="shared" si="737"/>
        <v>0</v>
      </c>
      <c r="Z282" s="210"/>
      <c r="AA282" s="210"/>
      <c r="AB282" s="240"/>
      <c r="AC282" s="246"/>
      <c r="AD282" s="210"/>
      <c r="AE282" s="161">
        <f t="shared" si="738"/>
        <v>0</v>
      </c>
      <c r="AF282" s="99"/>
      <c r="AG282" s="154"/>
      <c r="AH282" s="154">
        <f t="shared" si="682"/>
        <v>0</v>
      </c>
      <c r="AI282" s="154"/>
      <c r="AJ282" s="154">
        <f t="shared" si="683"/>
        <v>0</v>
      </c>
      <c r="AK282" s="154"/>
      <c r="AL282" s="154">
        <f t="shared" si="684"/>
        <v>0</v>
      </c>
      <c r="AM282" s="154"/>
      <c r="AN282" s="154">
        <f t="shared" si="751"/>
        <v>0</v>
      </c>
      <c r="AO282" s="155"/>
      <c r="AP282" s="154"/>
      <c r="AQ282" s="226">
        <f t="shared" si="739"/>
        <v>0</v>
      </c>
      <c r="AR282" s="154"/>
      <c r="AS282" s="226">
        <f t="shared" si="740"/>
        <v>0</v>
      </c>
      <c r="AT282" s="154"/>
      <c r="AU282" s="226">
        <f t="shared" si="741"/>
        <v>0</v>
      </c>
      <c r="AV282" s="154"/>
      <c r="AW282" s="226">
        <f t="shared" si="752"/>
        <v>0</v>
      </c>
      <c r="AX282" s="155"/>
      <c r="AY282" s="148"/>
      <c r="AZ282" s="232"/>
      <c r="BA282" s="232"/>
      <c r="BB282" s="232"/>
      <c r="BC282" s="232"/>
      <c r="BD282" s="232"/>
      <c r="BE282" s="232"/>
      <c r="BF282" s="232">
        <f t="shared" si="742"/>
        <v>0</v>
      </c>
      <c r="BG282" s="232">
        <f t="shared" si="743"/>
        <v>0</v>
      </c>
      <c r="BH282" s="232">
        <f t="shared" si="744"/>
        <v>0</v>
      </c>
      <c r="BI282" s="232">
        <f t="shared" si="745"/>
        <v>0</v>
      </c>
      <c r="BJ282" s="232">
        <f t="shared" si="746"/>
        <v>0</v>
      </c>
      <c r="BK282" s="232">
        <f t="shared" si="747"/>
        <v>0</v>
      </c>
      <c r="BL282" s="233">
        <f t="shared" si="753"/>
        <v>0</v>
      </c>
      <c r="BM282" s="150"/>
    </row>
    <row r="283" spans="1:65" ht="11.25" customHeight="1">
      <c r="A283" s="329" t="s">
        <v>439</v>
      </c>
      <c r="B283" s="330"/>
      <c r="C283" s="337"/>
      <c r="D283" s="107" t="s">
        <v>98</v>
      </c>
      <c r="E283" s="126" t="s">
        <v>380</v>
      </c>
      <c r="F283" s="123" t="s">
        <v>151</v>
      </c>
      <c r="G283" s="242">
        <v>3.85</v>
      </c>
      <c r="H283" s="359">
        <v>25</v>
      </c>
      <c r="I283" s="243"/>
      <c r="J283" s="142">
        <v>1755550</v>
      </c>
      <c r="K283" s="244"/>
      <c r="L283" s="368">
        <v>44060</v>
      </c>
      <c r="M283" s="369"/>
      <c r="N283" s="244"/>
      <c r="O283" s="368">
        <v>44095</v>
      </c>
      <c r="P283" s="369"/>
      <c r="Q283" s="210"/>
      <c r="R283" s="140"/>
      <c r="S283" s="245">
        <f t="shared" si="735"/>
        <v>0</v>
      </c>
      <c r="T283" s="210"/>
      <c r="U283" s="140"/>
      <c r="V283" s="245">
        <f t="shared" si="736"/>
        <v>0</v>
      </c>
      <c r="W283" s="210"/>
      <c r="X283" s="140"/>
      <c r="Y283" s="245">
        <f t="shared" si="737"/>
        <v>0</v>
      </c>
      <c r="Z283" s="210"/>
      <c r="AA283" s="210"/>
      <c r="AB283" s="240"/>
      <c r="AC283" s="246"/>
      <c r="AD283" s="210"/>
      <c r="AE283" s="161">
        <f t="shared" si="738"/>
        <v>0</v>
      </c>
      <c r="AF283" s="99"/>
      <c r="AG283" s="154"/>
      <c r="AH283" s="154">
        <f t="shared" si="682"/>
        <v>0</v>
      </c>
      <c r="AI283" s="154"/>
      <c r="AJ283" s="154">
        <f t="shared" si="683"/>
        <v>0</v>
      </c>
      <c r="AK283" s="154"/>
      <c r="AL283" s="154">
        <f t="shared" si="684"/>
        <v>0</v>
      </c>
      <c r="AM283" s="154"/>
      <c r="AN283" s="154">
        <f t="shared" si="751"/>
        <v>0</v>
      </c>
      <c r="AO283" s="155"/>
      <c r="AP283" s="154"/>
      <c r="AQ283" s="226">
        <f t="shared" si="739"/>
        <v>0</v>
      </c>
      <c r="AR283" s="154"/>
      <c r="AS283" s="226">
        <f t="shared" si="740"/>
        <v>0</v>
      </c>
      <c r="AT283" s="154"/>
      <c r="AU283" s="226">
        <f t="shared" si="741"/>
        <v>0</v>
      </c>
      <c r="AV283" s="154"/>
      <c r="AW283" s="226">
        <f t="shared" si="752"/>
        <v>0</v>
      </c>
      <c r="AX283" s="155"/>
      <c r="AY283" s="148"/>
      <c r="AZ283" s="232"/>
      <c r="BA283" s="232"/>
      <c r="BB283" s="232"/>
      <c r="BC283" s="232"/>
      <c r="BD283" s="232"/>
      <c r="BE283" s="232"/>
      <c r="BF283" s="232">
        <f t="shared" si="742"/>
        <v>0</v>
      </c>
      <c r="BG283" s="232">
        <f t="shared" si="743"/>
        <v>0</v>
      </c>
      <c r="BH283" s="232">
        <f t="shared" si="744"/>
        <v>0</v>
      </c>
      <c r="BI283" s="232">
        <f t="shared" si="745"/>
        <v>0</v>
      </c>
      <c r="BJ283" s="232">
        <f t="shared" si="746"/>
        <v>0</v>
      </c>
      <c r="BK283" s="232">
        <f t="shared" si="747"/>
        <v>0</v>
      </c>
      <c r="BL283" s="233">
        <f t="shared" si="753"/>
        <v>0</v>
      </c>
      <c r="BM283" s="150"/>
    </row>
    <row r="284" spans="1:65" ht="11.25" customHeight="1">
      <c r="A284" s="327" t="s">
        <v>440</v>
      </c>
      <c r="B284" s="328"/>
      <c r="C284" s="337"/>
      <c r="D284" s="107">
        <v>6</v>
      </c>
      <c r="E284" s="126" t="s">
        <v>149</v>
      </c>
      <c r="F284" s="123" t="s">
        <v>151</v>
      </c>
      <c r="G284" s="242">
        <v>3.9</v>
      </c>
      <c r="H284" s="359">
        <v>25</v>
      </c>
      <c r="I284" s="243"/>
      <c r="J284" s="142">
        <v>1755620</v>
      </c>
      <c r="K284" s="244"/>
      <c r="L284" s="368">
        <v>44060</v>
      </c>
      <c r="M284" s="369"/>
      <c r="N284" s="244"/>
      <c r="O284" s="368">
        <v>44095</v>
      </c>
      <c r="P284" s="369"/>
      <c r="Q284" s="210"/>
      <c r="R284" s="140"/>
      <c r="S284" s="245">
        <f t="shared" si="735"/>
        <v>0</v>
      </c>
      <c r="T284" s="210"/>
      <c r="U284" s="140"/>
      <c r="V284" s="245">
        <f t="shared" si="736"/>
        <v>0</v>
      </c>
      <c r="W284" s="210"/>
      <c r="X284" s="140"/>
      <c r="Y284" s="245">
        <f t="shared" si="737"/>
        <v>0</v>
      </c>
      <c r="Z284" s="210"/>
      <c r="AA284" s="210"/>
      <c r="AB284" s="240"/>
      <c r="AC284" s="246"/>
      <c r="AD284" s="210"/>
      <c r="AE284" s="161">
        <f t="shared" si="738"/>
        <v>0</v>
      </c>
      <c r="AF284" s="99"/>
      <c r="AG284" s="154"/>
      <c r="AH284" s="154">
        <f t="shared" si="682"/>
        <v>0</v>
      </c>
      <c r="AI284" s="154"/>
      <c r="AJ284" s="154">
        <f t="shared" si="683"/>
        <v>0</v>
      </c>
      <c r="AK284" s="154"/>
      <c r="AL284" s="154">
        <f t="shared" si="684"/>
        <v>0</v>
      </c>
      <c r="AM284" s="154"/>
      <c r="AN284" s="154">
        <f t="shared" si="751"/>
        <v>0</v>
      </c>
      <c r="AO284" s="155"/>
      <c r="AP284" s="154"/>
      <c r="AQ284" s="226">
        <f t="shared" si="739"/>
        <v>0</v>
      </c>
      <c r="AR284" s="154"/>
      <c r="AS284" s="226">
        <f t="shared" si="740"/>
        <v>0</v>
      </c>
      <c r="AT284" s="154"/>
      <c r="AU284" s="226">
        <f t="shared" si="741"/>
        <v>0</v>
      </c>
      <c r="AV284" s="154"/>
      <c r="AW284" s="226">
        <f t="shared" si="752"/>
        <v>0</v>
      </c>
      <c r="AX284" s="155"/>
      <c r="AY284" s="148"/>
      <c r="AZ284" s="232"/>
      <c r="BA284" s="232"/>
      <c r="BB284" s="232"/>
      <c r="BC284" s="232"/>
      <c r="BD284" s="232"/>
      <c r="BE284" s="232"/>
      <c r="BF284" s="232">
        <f t="shared" si="742"/>
        <v>0</v>
      </c>
      <c r="BG284" s="232">
        <f t="shared" si="743"/>
        <v>0</v>
      </c>
      <c r="BH284" s="232">
        <f t="shared" si="744"/>
        <v>0</v>
      </c>
      <c r="BI284" s="232">
        <f t="shared" si="745"/>
        <v>0</v>
      </c>
      <c r="BJ284" s="232">
        <f t="shared" si="746"/>
        <v>0</v>
      </c>
      <c r="BK284" s="232">
        <f t="shared" si="747"/>
        <v>0</v>
      </c>
      <c r="BL284" s="233">
        <f t="shared" si="753"/>
        <v>0</v>
      </c>
      <c r="BM284" s="150"/>
    </row>
    <row r="285" spans="1:65" ht="11.25" customHeight="1">
      <c r="A285" s="327" t="s">
        <v>441</v>
      </c>
      <c r="B285" s="328"/>
      <c r="C285" s="337"/>
      <c r="D285" s="107" t="s">
        <v>98</v>
      </c>
      <c r="E285" s="126" t="s">
        <v>382</v>
      </c>
      <c r="F285" s="123" t="s">
        <v>151</v>
      </c>
      <c r="G285" s="242">
        <v>3.5</v>
      </c>
      <c r="H285" s="359">
        <v>25</v>
      </c>
      <c r="I285" s="243"/>
      <c r="J285" s="142">
        <v>1755940</v>
      </c>
      <c r="K285" s="244"/>
      <c r="L285" s="368">
        <v>44060</v>
      </c>
      <c r="M285" s="369"/>
      <c r="N285" s="244"/>
      <c r="O285" s="368">
        <v>44095</v>
      </c>
      <c r="P285" s="369"/>
      <c r="Q285" s="210"/>
      <c r="R285" s="140"/>
      <c r="S285" s="245">
        <f t="shared" si="735"/>
        <v>0</v>
      </c>
      <c r="T285" s="210"/>
      <c r="U285" s="140"/>
      <c r="V285" s="245">
        <f t="shared" si="736"/>
        <v>0</v>
      </c>
      <c r="W285" s="210"/>
      <c r="X285" s="140"/>
      <c r="Y285" s="245">
        <f t="shared" si="737"/>
        <v>0</v>
      </c>
      <c r="Z285" s="210"/>
      <c r="AA285" s="210"/>
      <c r="AB285" s="240"/>
      <c r="AC285" s="246"/>
      <c r="AD285" s="210"/>
      <c r="AE285" s="161">
        <f t="shared" si="738"/>
        <v>0</v>
      </c>
      <c r="AF285" s="99"/>
      <c r="AG285" s="154"/>
      <c r="AH285" s="154">
        <f t="shared" si="682"/>
        <v>0</v>
      </c>
      <c r="AI285" s="154"/>
      <c r="AJ285" s="154">
        <f t="shared" si="683"/>
        <v>0</v>
      </c>
      <c r="AK285" s="154"/>
      <c r="AL285" s="154">
        <f t="shared" si="684"/>
        <v>0</v>
      </c>
      <c r="AM285" s="154"/>
      <c r="AN285" s="154">
        <f t="shared" si="751"/>
        <v>0</v>
      </c>
      <c r="AO285" s="155"/>
      <c r="AP285" s="154"/>
      <c r="AQ285" s="226">
        <f t="shared" si="739"/>
        <v>0</v>
      </c>
      <c r="AR285" s="154"/>
      <c r="AS285" s="226">
        <f t="shared" si="740"/>
        <v>0</v>
      </c>
      <c r="AT285" s="154"/>
      <c r="AU285" s="226">
        <f t="shared" si="741"/>
        <v>0</v>
      </c>
      <c r="AV285" s="154"/>
      <c r="AW285" s="226">
        <f t="shared" si="752"/>
        <v>0</v>
      </c>
      <c r="AX285" s="155"/>
      <c r="AY285" s="148"/>
      <c r="AZ285" s="232"/>
      <c r="BA285" s="232"/>
      <c r="BB285" s="232"/>
      <c r="BC285" s="232"/>
      <c r="BD285" s="232"/>
      <c r="BE285" s="232"/>
      <c r="BF285" s="232">
        <f t="shared" si="742"/>
        <v>0</v>
      </c>
      <c r="BG285" s="232">
        <f t="shared" si="743"/>
        <v>0</v>
      </c>
      <c r="BH285" s="232">
        <f t="shared" si="744"/>
        <v>0</v>
      </c>
      <c r="BI285" s="232">
        <f t="shared" si="745"/>
        <v>0</v>
      </c>
      <c r="BJ285" s="232">
        <f t="shared" si="746"/>
        <v>0</v>
      </c>
      <c r="BK285" s="232">
        <f t="shared" si="747"/>
        <v>0</v>
      </c>
      <c r="BL285" s="233">
        <f t="shared" si="753"/>
        <v>0</v>
      </c>
      <c r="BM285" s="150"/>
    </row>
    <row r="286" spans="1:65" ht="11.25" customHeight="1">
      <c r="A286" s="327" t="s">
        <v>442</v>
      </c>
      <c r="B286" s="328"/>
      <c r="C286" s="337"/>
      <c r="D286" s="107" t="s">
        <v>98</v>
      </c>
      <c r="E286" s="126" t="s">
        <v>382</v>
      </c>
      <c r="F286" s="123" t="s">
        <v>151</v>
      </c>
      <c r="G286" s="242">
        <v>4.3</v>
      </c>
      <c r="H286" s="359">
        <v>25</v>
      </c>
      <c r="I286" s="243"/>
      <c r="J286" s="142">
        <v>1756020</v>
      </c>
      <c r="K286" s="244"/>
      <c r="L286" s="368">
        <v>44060</v>
      </c>
      <c r="M286" s="369"/>
      <c r="N286" s="244"/>
      <c r="O286" s="368">
        <v>44095</v>
      </c>
      <c r="P286" s="369"/>
      <c r="Q286" s="210"/>
      <c r="R286" s="140"/>
      <c r="S286" s="245">
        <f t="shared" si="735"/>
        <v>0</v>
      </c>
      <c r="T286" s="210"/>
      <c r="U286" s="140"/>
      <c r="V286" s="245">
        <f t="shared" si="736"/>
        <v>0</v>
      </c>
      <c r="W286" s="210"/>
      <c r="X286" s="140"/>
      <c r="Y286" s="245">
        <f t="shared" si="737"/>
        <v>0</v>
      </c>
      <c r="Z286" s="210"/>
      <c r="AA286" s="210"/>
      <c r="AB286" s="240"/>
      <c r="AC286" s="246"/>
      <c r="AD286" s="210"/>
      <c r="AE286" s="161">
        <f t="shared" si="738"/>
        <v>0</v>
      </c>
      <c r="AF286" s="99"/>
      <c r="AG286" s="154"/>
      <c r="AH286" s="154">
        <f t="shared" si="682"/>
        <v>0</v>
      </c>
      <c r="AI286" s="154"/>
      <c r="AJ286" s="154">
        <f t="shared" si="683"/>
        <v>0</v>
      </c>
      <c r="AK286" s="154"/>
      <c r="AL286" s="154">
        <f t="shared" si="684"/>
        <v>0</v>
      </c>
      <c r="AM286" s="154"/>
      <c r="AN286" s="154">
        <f t="shared" si="751"/>
        <v>0</v>
      </c>
      <c r="AO286" s="155"/>
      <c r="AP286" s="154"/>
      <c r="AQ286" s="226">
        <f t="shared" si="739"/>
        <v>0</v>
      </c>
      <c r="AR286" s="154"/>
      <c r="AS286" s="226">
        <f t="shared" si="740"/>
        <v>0</v>
      </c>
      <c r="AT286" s="154"/>
      <c r="AU286" s="226">
        <f t="shared" si="741"/>
        <v>0</v>
      </c>
      <c r="AV286" s="154"/>
      <c r="AW286" s="226">
        <f t="shared" si="752"/>
        <v>0</v>
      </c>
      <c r="AX286" s="155"/>
      <c r="AY286" s="148"/>
      <c r="AZ286" s="232"/>
      <c r="BA286" s="232"/>
      <c r="BB286" s="232"/>
      <c r="BC286" s="232"/>
      <c r="BD286" s="232"/>
      <c r="BE286" s="232"/>
      <c r="BF286" s="232">
        <f t="shared" si="742"/>
        <v>0</v>
      </c>
      <c r="BG286" s="232">
        <f t="shared" si="743"/>
        <v>0</v>
      </c>
      <c r="BH286" s="232">
        <f t="shared" si="744"/>
        <v>0</v>
      </c>
      <c r="BI286" s="232">
        <f t="shared" si="745"/>
        <v>0</v>
      </c>
      <c r="BJ286" s="232">
        <f t="shared" si="746"/>
        <v>0</v>
      </c>
      <c r="BK286" s="232">
        <f t="shared" si="747"/>
        <v>0</v>
      </c>
      <c r="BL286" s="233">
        <f t="shared" si="753"/>
        <v>0</v>
      </c>
      <c r="BM286" s="150"/>
    </row>
    <row r="287" spans="1:65" ht="11.25" customHeight="1">
      <c r="A287" s="329" t="s">
        <v>443</v>
      </c>
      <c r="B287" s="330"/>
      <c r="C287" s="337"/>
      <c r="D287" s="107" t="s">
        <v>98</v>
      </c>
      <c r="E287" s="126" t="s">
        <v>227</v>
      </c>
      <c r="F287" s="123" t="s">
        <v>151</v>
      </c>
      <c r="G287" s="242">
        <v>4.95</v>
      </c>
      <c r="H287" s="359">
        <v>25</v>
      </c>
      <c r="I287" s="243"/>
      <c r="J287" s="142">
        <v>1756120</v>
      </c>
      <c r="K287" s="244"/>
      <c r="L287" s="368">
        <v>44060</v>
      </c>
      <c r="M287" s="369"/>
      <c r="N287" s="244"/>
      <c r="O287" s="368">
        <v>44095</v>
      </c>
      <c r="P287" s="369"/>
      <c r="Q287" s="210"/>
      <c r="R287" s="140"/>
      <c r="S287" s="245">
        <f t="shared" si="735"/>
        <v>0</v>
      </c>
      <c r="T287" s="210"/>
      <c r="U287" s="140"/>
      <c r="V287" s="245">
        <f t="shared" si="736"/>
        <v>0</v>
      </c>
      <c r="W287" s="210"/>
      <c r="X287" s="140"/>
      <c r="Y287" s="245">
        <f t="shared" si="737"/>
        <v>0</v>
      </c>
      <c r="Z287" s="210"/>
      <c r="AA287" s="210"/>
      <c r="AB287" s="240"/>
      <c r="AC287" s="246"/>
      <c r="AD287" s="210"/>
      <c r="AE287" s="161">
        <f t="shared" si="738"/>
        <v>0</v>
      </c>
      <c r="AF287" s="99"/>
      <c r="AG287" s="154"/>
      <c r="AH287" s="154">
        <f t="shared" si="682"/>
        <v>0</v>
      </c>
      <c r="AI287" s="154"/>
      <c r="AJ287" s="154">
        <f t="shared" si="683"/>
        <v>0</v>
      </c>
      <c r="AK287" s="154"/>
      <c r="AL287" s="154">
        <f t="shared" si="684"/>
        <v>0</v>
      </c>
      <c r="AM287" s="154"/>
      <c r="AN287" s="154">
        <f t="shared" si="751"/>
        <v>0</v>
      </c>
      <c r="AO287" s="155"/>
      <c r="AP287" s="154"/>
      <c r="AQ287" s="226">
        <f t="shared" si="739"/>
        <v>0</v>
      </c>
      <c r="AR287" s="154"/>
      <c r="AS287" s="226">
        <f t="shared" si="740"/>
        <v>0</v>
      </c>
      <c r="AT287" s="154"/>
      <c r="AU287" s="226">
        <f t="shared" si="741"/>
        <v>0</v>
      </c>
      <c r="AV287" s="154"/>
      <c r="AW287" s="226">
        <f t="shared" si="752"/>
        <v>0</v>
      </c>
      <c r="AX287" s="155"/>
      <c r="AY287" s="148"/>
      <c r="AZ287" s="232"/>
      <c r="BA287" s="232"/>
      <c r="BB287" s="232"/>
      <c r="BC287" s="232"/>
      <c r="BD287" s="232"/>
      <c r="BE287" s="232"/>
      <c r="BF287" s="232">
        <f t="shared" si="742"/>
        <v>0</v>
      </c>
      <c r="BG287" s="232">
        <f t="shared" si="743"/>
        <v>0</v>
      </c>
      <c r="BH287" s="232">
        <f t="shared" si="744"/>
        <v>0</v>
      </c>
      <c r="BI287" s="232">
        <f t="shared" si="745"/>
        <v>0</v>
      </c>
      <c r="BJ287" s="232">
        <f t="shared" si="746"/>
        <v>0</v>
      </c>
      <c r="BK287" s="232">
        <f t="shared" si="747"/>
        <v>0</v>
      </c>
      <c r="BL287" s="233">
        <f t="shared" si="753"/>
        <v>0</v>
      </c>
      <c r="BM287" s="150"/>
    </row>
    <row r="288" spans="1:65" ht="15" customHeight="1">
      <c r="A288" s="320" t="s">
        <v>445</v>
      </c>
      <c r="B288" s="321"/>
      <c r="C288" s="331"/>
      <c r="D288" s="332"/>
      <c r="E288" s="124"/>
      <c r="F288" s="259"/>
      <c r="G288" s="184"/>
      <c r="H288" s="358"/>
      <c r="I288" s="236"/>
      <c r="J288" s="249"/>
      <c r="K288" s="161"/>
      <c r="L288" s="250"/>
      <c r="M288" s="250"/>
      <c r="N288" s="161"/>
      <c r="O288" s="161"/>
      <c r="P288" s="239"/>
      <c r="Q288" s="210"/>
      <c r="R288" s="161"/>
      <c r="S288" s="239"/>
      <c r="T288" s="210"/>
      <c r="U288" s="161"/>
      <c r="V288" s="239"/>
      <c r="W288" s="210"/>
      <c r="X288" s="161"/>
      <c r="Y288" s="239"/>
      <c r="Z288" s="210"/>
      <c r="AA288" s="210"/>
      <c r="AB288" s="240"/>
      <c r="AC288" s="241"/>
      <c r="AD288" s="210"/>
      <c r="AE288" s="161">
        <f>SUM(AE289:AE289)</f>
        <v>0</v>
      </c>
      <c r="AF288" s="99"/>
      <c r="AG288" s="154"/>
      <c r="AH288" s="154">
        <f t="shared" si="682"/>
        <v>0</v>
      </c>
      <c r="AI288" s="154"/>
      <c r="AJ288" s="154">
        <f t="shared" si="683"/>
        <v>0</v>
      </c>
      <c r="AK288" s="154"/>
      <c r="AL288" s="154">
        <f t="shared" si="684"/>
        <v>0</v>
      </c>
      <c r="AM288" s="154"/>
      <c r="AN288" s="154">
        <f t="shared" si="709"/>
        <v>0</v>
      </c>
      <c r="AO288" s="155"/>
      <c r="AP288" s="154"/>
      <c r="AQ288" s="226"/>
      <c r="AR288" s="154"/>
      <c r="AS288" s="226"/>
      <c r="AT288" s="154"/>
      <c r="AU288" s="226"/>
      <c r="AV288" s="154"/>
      <c r="AW288" s="226"/>
      <c r="AX288" s="155"/>
      <c r="AY288" s="148"/>
      <c r="AZ288" s="232"/>
      <c r="BA288" s="232"/>
      <c r="BB288" s="232"/>
      <c r="BC288" s="232"/>
      <c r="BD288" s="232"/>
      <c r="BE288" s="232"/>
      <c r="BF288" s="232"/>
      <c r="BG288" s="232"/>
      <c r="BH288" s="232"/>
      <c r="BI288" s="232"/>
      <c r="BJ288" s="232"/>
      <c r="BK288" s="232"/>
      <c r="BL288" s="233"/>
      <c r="BM288" s="150"/>
    </row>
    <row r="289" spans="1:65" ht="11.25" customHeight="1">
      <c r="A289" s="329" t="s">
        <v>446</v>
      </c>
      <c r="B289" s="330" t="s">
        <v>447</v>
      </c>
      <c r="C289" s="324"/>
      <c r="D289" s="107">
        <v>16</v>
      </c>
      <c r="E289" s="123" t="s">
        <v>89</v>
      </c>
      <c r="F289" s="123" t="s">
        <v>86</v>
      </c>
      <c r="G289" s="242">
        <v>0.95</v>
      </c>
      <c r="H289" s="359">
        <v>72</v>
      </c>
      <c r="I289" s="243"/>
      <c r="J289" s="115">
        <v>1758107</v>
      </c>
      <c r="K289" s="244"/>
      <c r="L289" s="368">
        <v>43983</v>
      </c>
      <c r="M289" s="369"/>
      <c r="N289" s="244"/>
      <c r="O289" s="368">
        <v>44046</v>
      </c>
      <c r="P289" s="369"/>
      <c r="Q289" s="210"/>
      <c r="R289" s="140"/>
      <c r="S289" s="245">
        <f>IF($D$18="YES", (R289), (0))</f>
        <v>0</v>
      </c>
      <c r="T289" s="210"/>
      <c r="U289" s="140"/>
      <c r="V289" s="245">
        <f>IF($D$18="YES", (U289), (0))</f>
        <v>0</v>
      </c>
      <c r="W289" s="210"/>
      <c r="X289" s="140"/>
      <c r="Y289" s="245">
        <f>IF($D$18="YES", (X289), (0))</f>
        <v>0</v>
      </c>
      <c r="Z289" s="210"/>
      <c r="AA289" s="210"/>
      <c r="AB289" s="240"/>
      <c r="AC289" s="246"/>
      <c r="AD289" s="210"/>
      <c r="AE289" s="161">
        <f t="shared" ref="AE289" si="754">SUM(R289,S289,U289,V289,X289,Y289)</f>
        <v>0</v>
      </c>
      <c r="AF289" s="99"/>
      <c r="AG289" s="154"/>
      <c r="AH289" s="154">
        <f t="shared" si="682"/>
        <v>0</v>
      </c>
      <c r="AI289" s="154"/>
      <c r="AJ289" s="154">
        <f t="shared" si="683"/>
        <v>0</v>
      </c>
      <c r="AK289" s="154"/>
      <c r="AL289" s="154">
        <f t="shared" si="684"/>
        <v>0</v>
      </c>
      <c r="AM289" s="154"/>
      <c r="AN289" s="154">
        <f t="shared" si="709"/>
        <v>0</v>
      </c>
      <c r="AO289" s="155"/>
      <c r="AP289" s="154"/>
      <c r="AQ289" s="226">
        <f>(R289*H289)*G289</f>
        <v>0</v>
      </c>
      <c r="AR289" s="154"/>
      <c r="AS289" s="226">
        <f>(U289*H289)*G289</f>
        <v>0</v>
      </c>
      <c r="AT289" s="154"/>
      <c r="AU289" s="226">
        <f>(X289*H289)*G289</f>
        <v>0</v>
      </c>
      <c r="AV289" s="154"/>
      <c r="AW289" s="226">
        <f t="shared" ref="AW289" si="755">SUM(AP289:AV289)</f>
        <v>0</v>
      </c>
      <c r="AX289" s="155"/>
      <c r="AY289" s="148"/>
      <c r="AZ289" s="232"/>
      <c r="BA289" s="232"/>
      <c r="BB289" s="232"/>
      <c r="BC289" s="232"/>
      <c r="BD289" s="232"/>
      <c r="BE289" s="232"/>
      <c r="BF289" s="232">
        <f>IF($O$18&lt;BF$24,0,IF($O$18&gt;BF$25,0,$AZ289))</f>
        <v>0</v>
      </c>
      <c r="BG289" s="232">
        <f>IF($O$18&lt;BG$24,0,IF($O$18&gt;BG$25,0,$BA289))</f>
        <v>0</v>
      </c>
      <c r="BH289" s="232">
        <f>IF($O$18&lt;BH$24,0,IF($O$18&gt;BH$25,0,$BB289))</f>
        <v>0</v>
      </c>
      <c r="BI289" s="232">
        <f>IF($O$18&lt;BI$24,0,IF($O$18&gt;BI$25,0,$BC289))</f>
        <v>0</v>
      </c>
      <c r="BJ289" s="232">
        <f>IF($O$18&lt;BJ$24,0,IF($O$18&gt;BJ$25,0,$BD289))</f>
        <v>0</v>
      </c>
      <c r="BK289" s="232">
        <f>IF($O$18&lt;BK$24,0,IF($O$18&gt;BK$25,0,$BE289))</f>
        <v>0</v>
      </c>
      <c r="BL289" s="233">
        <f>SUM(BF289:BK289)</f>
        <v>0</v>
      </c>
      <c r="BM289" s="150"/>
    </row>
    <row r="290" spans="1:65" ht="15" customHeight="1">
      <c r="A290" s="346" t="s">
        <v>448</v>
      </c>
      <c r="B290" s="321"/>
      <c r="C290" s="331"/>
      <c r="D290" s="332"/>
      <c r="E290" s="124"/>
      <c r="F290" s="259"/>
      <c r="G290" s="184"/>
      <c r="H290" s="358"/>
      <c r="I290" s="236"/>
      <c r="J290" s="249"/>
      <c r="K290" s="161"/>
      <c r="L290" s="250"/>
      <c r="M290" s="250"/>
      <c r="N290" s="161"/>
      <c r="O290" s="161"/>
      <c r="P290" s="254"/>
      <c r="Q290" s="210"/>
      <c r="R290" s="161"/>
      <c r="S290" s="254"/>
      <c r="T290" s="210"/>
      <c r="U290" s="161"/>
      <c r="V290" s="254"/>
      <c r="W290" s="210"/>
      <c r="X290" s="161"/>
      <c r="Y290" s="254"/>
      <c r="Z290" s="210"/>
      <c r="AA290" s="210"/>
      <c r="AB290" s="240"/>
      <c r="AC290" s="241"/>
      <c r="AD290" s="210"/>
      <c r="AE290" s="161">
        <f>SUM(AE291:AE296)</f>
        <v>0</v>
      </c>
      <c r="AF290" s="99"/>
      <c r="AG290" s="154"/>
      <c r="AH290" s="154">
        <f t="shared" ref="AH290:AH323" si="756">R290*H290</f>
        <v>0</v>
      </c>
      <c r="AI290" s="154"/>
      <c r="AJ290" s="154">
        <f t="shared" ref="AJ290:AJ323" si="757">U290*H290</f>
        <v>0</v>
      </c>
      <c r="AK290" s="154"/>
      <c r="AL290" s="154">
        <f t="shared" ref="AL290:AL323" si="758">X290*H290</f>
        <v>0</v>
      </c>
      <c r="AM290" s="154"/>
      <c r="AN290" s="154">
        <f t="shared" ref="AN290:AN301" si="759">SUM(AH290,AJ290,AL290)</f>
        <v>0</v>
      </c>
      <c r="AO290" s="155"/>
      <c r="AP290" s="154"/>
      <c r="AQ290" s="226"/>
      <c r="AR290" s="154"/>
      <c r="AS290" s="226"/>
      <c r="AT290" s="154"/>
      <c r="AU290" s="226"/>
      <c r="AV290" s="154"/>
      <c r="AW290" s="226"/>
      <c r="AX290" s="155"/>
      <c r="AY290" s="148"/>
      <c r="AZ290" s="232"/>
      <c r="BA290" s="232"/>
      <c r="BB290" s="232"/>
      <c r="BC290" s="232"/>
      <c r="BD290" s="232"/>
      <c r="BE290" s="232"/>
      <c r="BF290" s="232"/>
      <c r="BG290" s="232"/>
      <c r="BH290" s="232"/>
      <c r="BI290" s="232"/>
      <c r="BJ290" s="232"/>
      <c r="BK290" s="232"/>
      <c r="BL290" s="233"/>
      <c r="BM290" s="150"/>
    </row>
    <row r="291" spans="1:65" ht="11.25" customHeight="1">
      <c r="A291" s="329" t="s">
        <v>449</v>
      </c>
      <c r="B291" s="330"/>
      <c r="C291" s="315"/>
      <c r="D291" s="107">
        <v>3</v>
      </c>
      <c r="E291" s="123" t="s">
        <v>450</v>
      </c>
      <c r="F291" s="123" t="s">
        <v>451</v>
      </c>
      <c r="G291" s="242">
        <v>0.6</v>
      </c>
      <c r="H291" s="359">
        <v>50</v>
      </c>
      <c r="I291" s="243"/>
      <c r="J291" s="115">
        <v>1759648</v>
      </c>
      <c r="K291" s="244"/>
      <c r="L291" s="368">
        <v>44060</v>
      </c>
      <c r="M291" s="369"/>
      <c r="N291" s="244"/>
      <c r="O291" s="368">
        <v>44095</v>
      </c>
      <c r="P291" s="369"/>
      <c r="Q291" s="210"/>
      <c r="R291" s="140"/>
      <c r="S291" s="245">
        <f t="shared" ref="S291" si="760">IF($D$18="YES", (R291), (0))</f>
        <v>0</v>
      </c>
      <c r="T291" s="210"/>
      <c r="U291" s="140"/>
      <c r="V291" s="245">
        <f t="shared" ref="V291" si="761">IF($D$18="YES", (U291), (0))</f>
        <v>0</v>
      </c>
      <c r="W291" s="210"/>
      <c r="X291" s="140"/>
      <c r="Y291" s="245">
        <f t="shared" ref="Y291" si="762">IF($D$18="YES", (X291), (0))</f>
        <v>0</v>
      </c>
      <c r="Z291" s="210"/>
      <c r="AA291" s="210"/>
      <c r="AB291" s="240"/>
      <c r="AC291" s="246"/>
      <c r="AD291" s="210"/>
      <c r="AE291" s="161">
        <f t="shared" ref="AE291" si="763">SUM(R291,S291,U291,V291,X291,Y291)</f>
        <v>0</v>
      </c>
      <c r="AF291" s="99"/>
      <c r="AG291" s="154"/>
      <c r="AH291" s="154">
        <f t="shared" ref="AH291" si="764">R291*H291</f>
        <v>0</v>
      </c>
      <c r="AI291" s="154"/>
      <c r="AJ291" s="154">
        <f t="shared" ref="AJ291" si="765">U291*H291</f>
        <v>0</v>
      </c>
      <c r="AK291" s="154"/>
      <c r="AL291" s="154">
        <f t="shared" ref="AL291" si="766">X291*H291</f>
        <v>0</v>
      </c>
      <c r="AM291" s="154"/>
      <c r="AN291" s="154">
        <f t="shared" ref="AN291" si="767">SUM(AH291,AJ291,AL291)</f>
        <v>0</v>
      </c>
      <c r="AO291" s="155"/>
      <c r="AP291" s="154"/>
      <c r="AQ291" s="226">
        <f t="shared" ref="AQ291" si="768">(R291*H291)*G291</f>
        <v>0</v>
      </c>
      <c r="AR291" s="154"/>
      <c r="AS291" s="226">
        <f t="shared" ref="AS291" si="769">(U291*H291)*G291</f>
        <v>0</v>
      </c>
      <c r="AT291" s="154"/>
      <c r="AU291" s="226">
        <f t="shared" ref="AU291" si="770">(X291*H291)*G291</f>
        <v>0</v>
      </c>
      <c r="AV291" s="154"/>
      <c r="AW291" s="226">
        <f t="shared" ref="AW291" si="771">SUM(AP291:AV291)</f>
        <v>0</v>
      </c>
      <c r="AX291" s="155"/>
      <c r="AY291" s="148"/>
      <c r="AZ291" s="232"/>
      <c r="BA291" s="232"/>
      <c r="BB291" s="232"/>
      <c r="BC291" s="232"/>
      <c r="BD291" s="232"/>
      <c r="BE291" s="232"/>
      <c r="BF291" s="232">
        <f t="shared" ref="BF291:BF296" si="772">IF($O$18&lt;BF$24,0,IF($O$18&gt;BF$25,0,$AZ291))</f>
        <v>0</v>
      </c>
      <c r="BG291" s="232">
        <f t="shared" ref="BG291:BG296" si="773">IF($O$18&lt;BG$24,0,IF($O$18&gt;BG$25,0,$BA291))</f>
        <v>0</v>
      </c>
      <c r="BH291" s="232">
        <f t="shared" ref="BH291:BH296" si="774">IF($O$18&lt;BH$24,0,IF($O$18&gt;BH$25,0,$BB291))</f>
        <v>0</v>
      </c>
      <c r="BI291" s="232">
        <f t="shared" ref="BI291:BI296" si="775">IF($O$18&lt;BI$24,0,IF($O$18&gt;BI$25,0,$BC291))</f>
        <v>0</v>
      </c>
      <c r="BJ291" s="232">
        <f t="shared" ref="BJ291:BJ296" si="776">IF($O$18&lt;BJ$24,0,IF($O$18&gt;BJ$25,0,$BD291))</f>
        <v>0</v>
      </c>
      <c r="BK291" s="232">
        <f t="shared" ref="BK291:BK296" si="777">IF($O$18&lt;BK$24,0,IF($O$18&gt;BK$25,0,$BE291))</f>
        <v>0</v>
      </c>
      <c r="BL291" s="233">
        <f t="shared" ref="BL291" si="778">SUM(BF291:BK291)</f>
        <v>0</v>
      </c>
      <c r="BM291" s="150"/>
    </row>
    <row r="292" spans="1:65" ht="11.25" customHeight="1">
      <c r="A292" s="329" t="s">
        <v>452</v>
      </c>
      <c r="B292" s="330"/>
      <c r="C292" s="337"/>
      <c r="D292" s="107">
        <v>2</v>
      </c>
      <c r="E292" s="123" t="s">
        <v>450</v>
      </c>
      <c r="F292" s="123" t="s">
        <v>451</v>
      </c>
      <c r="G292" s="242">
        <v>0.6</v>
      </c>
      <c r="H292" s="359">
        <v>50</v>
      </c>
      <c r="I292" s="243"/>
      <c r="J292" s="115">
        <v>1759708</v>
      </c>
      <c r="K292" s="244"/>
      <c r="L292" s="368">
        <v>44060</v>
      </c>
      <c r="M292" s="369"/>
      <c r="N292" s="244"/>
      <c r="O292" s="368">
        <v>44095</v>
      </c>
      <c r="P292" s="369"/>
      <c r="Q292" s="210"/>
      <c r="R292" s="140"/>
      <c r="S292" s="245">
        <f t="shared" ref="S292:S296" si="779">IF($D$18="YES", (R292), (0))</f>
        <v>0</v>
      </c>
      <c r="T292" s="210"/>
      <c r="U292" s="140"/>
      <c r="V292" s="245">
        <f t="shared" ref="V292:V296" si="780">IF($D$18="YES", (U292), (0))</f>
        <v>0</v>
      </c>
      <c r="W292" s="210"/>
      <c r="X292" s="140"/>
      <c r="Y292" s="245">
        <f t="shared" ref="Y292:Y296" si="781">IF($D$18="YES", (X292), (0))</f>
        <v>0</v>
      </c>
      <c r="Z292" s="210"/>
      <c r="AA292" s="210"/>
      <c r="AB292" s="240"/>
      <c r="AC292" s="246"/>
      <c r="AD292" s="210"/>
      <c r="AE292" s="161">
        <f t="shared" ref="AE292:AE296" si="782">SUM(R292,S292,U292,V292,X292,Y292)</f>
        <v>0</v>
      </c>
      <c r="AF292" s="99"/>
      <c r="AG292" s="154"/>
      <c r="AH292" s="154">
        <f t="shared" si="756"/>
        <v>0</v>
      </c>
      <c r="AI292" s="154"/>
      <c r="AJ292" s="154">
        <f t="shared" si="757"/>
        <v>0</v>
      </c>
      <c r="AK292" s="154"/>
      <c r="AL292" s="154">
        <f t="shared" si="758"/>
        <v>0</v>
      </c>
      <c r="AM292" s="154"/>
      <c r="AN292" s="154">
        <f t="shared" si="759"/>
        <v>0</v>
      </c>
      <c r="AO292" s="155"/>
      <c r="AP292" s="154"/>
      <c r="AQ292" s="226">
        <f t="shared" ref="AQ292:AQ296" si="783">(R292*H292)*G292</f>
        <v>0</v>
      </c>
      <c r="AR292" s="154"/>
      <c r="AS292" s="226">
        <f t="shared" ref="AS292:AS296" si="784">(U292*H292)*G292</f>
        <v>0</v>
      </c>
      <c r="AT292" s="154"/>
      <c r="AU292" s="226">
        <f t="shared" ref="AU292:AU296" si="785">(X292*H292)*G292</f>
        <v>0</v>
      </c>
      <c r="AV292" s="154"/>
      <c r="AW292" s="226">
        <f t="shared" ref="AW292:AW296" si="786">SUM(AP292:AV292)</f>
        <v>0</v>
      </c>
      <c r="AX292" s="155"/>
      <c r="AY292" s="148"/>
      <c r="AZ292" s="232"/>
      <c r="BA292" s="232"/>
      <c r="BB292" s="232"/>
      <c r="BC292" s="232"/>
      <c r="BD292" s="232"/>
      <c r="BE292" s="232"/>
      <c r="BF292" s="232">
        <f t="shared" si="772"/>
        <v>0</v>
      </c>
      <c r="BG292" s="232">
        <f t="shared" si="773"/>
        <v>0</v>
      </c>
      <c r="BH292" s="232">
        <f t="shared" si="774"/>
        <v>0</v>
      </c>
      <c r="BI292" s="232">
        <f t="shared" si="775"/>
        <v>0</v>
      </c>
      <c r="BJ292" s="232">
        <f t="shared" si="776"/>
        <v>0</v>
      </c>
      <c r="BK292" s="232">
        <f t="shared" si="777"/>
        <v>0</v>
      </c>
      <c r="BL292" s="233">
        <f t="shared" ref="BL292:BL296" si="787">SUM(BF292:BK292)</f>
        <v>0</v>
      </c>
      <c r="BM292" s="150"/>
    </row>
    <row r="293" spans="1:65" ht="11.25" customHeight="1">
      <c r="A293" s="329" t="s">
        <v>453</v>
      </c>
      <c r="B293" s="347"/>
      <c r="C293" s="348"/>
      <c r="D293" s="107">
        <v>3</v>
      </c>
      <c r="E293" s="123" t="s">
        <v>450</v>
      </c>
      <c r="F293" s="123" t="s">
        <v>451</v>
      </c>
      <c r="G293" s="242">
        <v>0.6</v>
      </c>
      <c r="H293" s="359">
        <v>50</v>
      </c>
      <c r="I293" s="243"/>
      <c r="J293" s="115">
        <v>1759758</v>
      </c>
      <c r="K293" s="244"/>
      <c r="L293" s="368">
        <v>44060</v>
      </c>
      <c r="M293" s="369"/>
      <c r="N293" s="244"/>
      <c r="O293" s="368">
        <v>44095</v>
      </c>
      <c r="P293" s="369"/>
      <c r="Q293" s="210"/>
      <c r="R293" s="140"/>
      <c r="S293" s="245">
        <f t="shared" si="779"/>
        <v>0</v>
      </c>
      <c r="T293" s="210"/>
      <c r="U293" s="140"/>
      <c r="V293" s="245">
        <f t="shared" si="780"/>
        <v>0</v>
      </c>
      <c r="W293" s="210"/>
      <c r="X293" s="140"/>
      <c r="Y293" s="245">
        <f t="shared" si="781"/>
        <v>0</v>
      </c>
      <c r="Z293" s="210"/>
      <c r="AA293" s="210"/>
      <c r="AB293" s="240"/>
      <c r="AC293" s="246"/>
      <c r="AD293" s="210"/>
      <c r="AE293" s="161">
        <f t="shared" si="782"/>
        <v>0</v>
      </c>
      <c r="AF293" s="99"/>
      <c r="AG293" s="154"/>
      <c r="AH293" s="154">
        <f t="shared" si="756"/>
        <v>0</v>
      </c>
      <c r="AI293" s="154"/>
      <c r="AJ293" s="154">
        <f t="shared" si="757"/>
        <v>0</v>
      </c>
      <c r="AK293" s="154"/>
      <c r="AL293" s="154">
        <f t="shared" si="758"/>
        <v>0</v>
      </c>
      <c r="AM293" s="154"/>
      <c r="AN293" s="154">
        <f t="shared" si="759"/>
        <v>0</v>
      </c>
      <c r="AO293" s="155"/>
      <c r="AP293" s="154"/>
      <c r="AQ293" s="226">
        <f t="shared" si="783"/>
        <v>0</v>
      </c>
      <c r="AR293" s="154"/>
      <c r="AS293" s="226">
        <f t="shared" si="784"/>
        <v>0</v>
      </c>
      <c r="AT293" s="154"/>
      <c r="AU293" s="226">
        <f t="shared" si="785"/>
        <v>0</v>
      </c>
      <c r="AV293" s="154"/>
      <c r="AW293" s="226">
        <f t="shared" si="786"/>
        <v>0</v>
      </c>
      <c r="AX293" s="155"/>
      <c r="AY293" s="148"/>
      <c r="AZ293" s="232"/>
      <c r="BA293" s="232"/>
      <c r="BB293" s="232"/>
      <c r="BC293" s="232"/>
      <c r="BD293" s="232"/>
      <c r="BE293" s="232"/>
      <c r="BF293" s="232">
        <f t="shared" si="772"/>
        <v>0</v>
      </c>
      <c r="BG293" s="232">
        <f t="shared" si="773"/>
        <v>0</v>
      </c>
      <c r="BH293" s="232">
        <f t="shared" si="774"/>
        <v>0</v>
      </c>
      <c r="BI293" s="232">
        <f t="shared" si="775"/>
        <v>0</v>
      </c>
      <c r="BJ293" s="232">
        <f t="shared" si="776"/>
        <v>0</v>
      </c>
      <c r="BK293" s="232">
        <f t="shared" si="777"/>
        <v>0</v>
      </c>
      <c r="BL293" s="233">
        <f t="shared" si="787"/>
        <v>0</v>
      </c>
      <c r="BM293" s="150"/>
    </row>
    <row r="294" spans="1:65" ht="11.25" customHeight="1">
      <c r="A294" s="329" t="s">
        <v>454</v>
      </c>
      <c r="B294" s="330"/>
      <c r="C294" s="337"/>
      <c r="D294" s="107">
        <v>1</v>
      </c>
      <c r="E294" s="123" t="s">
        <v>450</v>
      </c>
      <c r="F294" s="123" t="s">
        <v>451</v>
      </c>
      <c r="G294" s="242">
        <v>0.6</v>
      </c>
      <c r="H294" s="359">
        <v>50</v>
      </c>
      <c r="I294" s="243"/>
      <c r="J294" s="115">
        <v>1759808</v>
      </c>
      <c r="K294" s="244"/>
      <c r="L294" s="368">
        <v>44060</v>
      </c>
      <c r="M294" s="369"/>
      <c r="N294" s="244"/>
      <c r="O294" s="368">
        <v>44095</v>
      </c>
      <c r="P294" s="369"/>
      <c r="Q294" s="210"/>
      <c r="R294" s="140"/>
      <c r="S294" s="245">
        <f t="shared" si="779"/>
        <v>0</v>
      </c>
      <c r="T294" s="210"/>
      <c r="U294" s="140"/>
      <c r="V294" s="245">
        <f t="shared" si="780"/>
        <v>0</v>
      </c>
      <c r="W294" s="210"/>
      <c r="X294" s="140"/>
      <c r="Y294" s="245">
        <f t="shared" si="781"/>
        <v>0</v>
      </c>
      <c r="Z294" s="210"/>
      <c r="AA294" s="210"/>
      <c r="AB294" s="240"/>
      <c r="AC294" s="246"/>
      <c r="AD294" s="210"/>
      <c r="AE294" s="161">
        <f t="shared" si="782"/>
        <v>0</v>
      </c>
      <c r="AF294" s="99"/>
      <c r="AG294" s="154"/>
      <c r="AH294" s="154">
        <f t="shared" si="756"/>
        <v>0</v>
      </c>
      <c r="AI294" s="154"/>
      <c r="AJ294" s="154">
        <f t="shared" si="757"/>
        <v>0</v>
      </c>
      <c r="AK294" s="154"/>
      <c r="AL294" s="154">
        <f t="shared" si="758"/>
        <v>0</v>
      </c>
      <c r="AM294" s="154"/>
      <c r="AN294" s="154">
        <f t="shared" si="759"/>
        <v>0</v>
      </c>
      <c r="AO294" s="155"/>
      <c r="AP294" s="154"/>
      <c r="AQ294" s="226">
        <f t="shared" si="783"/>
        <v>0</v>
      </c>
      <c r="AR294" s="154"/>
      <c r="AS294" s="226">
        <f t="shared" si="784"/>
        <v>0</v>
      </c>
      <c r="AT294" s="154"/>
      <c r="AU294" s="226">
        <f t="shared" si="785"/>
        <v>0</v>
      </c>
      <c r="AV294" s="154"/>
      <c r="AW294" s="226">
        <f t="shared" si="786"/>
        <v>0</v>
      </c>
      <c r="AX294" s="155"/>
      <c r="AY294" s="148"/>
      <c r="AZ294" s="232"/>
      <c r="BA294" s="232"/>
      <c r="BB294" s="232"/>
      <c r="BC294" s="232"/>
      <c r="BD294" s="232"/>
      <c r="BE294" s="232"/>
      <c r="BF294" s="232">
        <f t="shared" si="772"/>
        <v>0</v>
      </c>
      <c r="BG294" s="232">
        <f t="shared" si="773"/>
        <v>0</v>
      </c>
      <c r="BH294" s="232">
        <f t="shared" si="774"/>
        <v>0</v>
      </c>
      <c r="BI294" s="232">
        <f t="shared" si="775"/>
        <v>0</v>
      </c>
      <c r="BJ294" s="232">
        <f t="shared" si="776"/>
        <v>0</v>
      </c>
      <c r="BK294" s="232">
        <f t="shared" si="777"/>
        <v>0</v>
      </c>
      <c r="BL294" s="233">
        <f t="shared" si="787"/>
        <v>0</v>
      </c>
      <c r="BM294" s="150"/>
    </row>
    <row r="295" spans="1:65" ht="11.25" customHeight="1">
      <c r="A295" s="329" t="s">
        <v>455</v>
      </c>
      <c r="B295" s="330"/>
      <c r="C295" s="337"/>
      <c r="D295" s="107" t="s">
        <v>98</v>
      </c>
      <c r="E295" s="123" t="s">
        <v>450</v>
      </c>
      <c r="F295" s="123" t="s">
        <v>451</v>
      </c>
      <c r="G295" s="242">
        <v>0.6</v>
      </c>
      <c r="H295" s="359">
        <v>50</v>
      </c>
      <c r="I295" s="243"/>
      <c r="J295" s="115">
        <v>1759828</v>
      </c>
      <c r="K295" s="244"/>
      <c r="L295" s="368">
        <v>44060</v>
      </c>
      <c r="M295" s="369"/>
      <c r="N295" s="244"/>
      <c r="O295" s="368">
        <v>44095</v>
      </c>
      <c r="P295" s="369"/>
      <c r="Q295" s="210"/>
      <c r="R295" s="140"/>
      <c r="S295" s="245">
        <f t="shared" si="779"/>
        <v>0</v>
      </c>
      <c r="T295" s="210"/>
      <c r="U295" s="140"/>
      <c r="V295" s="245">
        <f t="shared" si="780"/>
        <v>0</v>
      </c>
      <c r="W295" s="210"/>
      <c r="X295" s="140"/>
      <c r="Y295" s="245">
        <f t="shared" si="781"/>
        <v>0</v>
      </c>
      <c r="Z295" s="210"/>
      <c r="AA295" s="210"/>
      <c r="AB295" s="240"/>
      <c r="AC295" s="246"/>
      <c r="AD295" s="210"/>
      <c r="AE295" s="161">
        <f t="shared" si="782"/>
        <v>0</v>
      </c>
      <c r="AF295" s="99"/>
      <c r="AG295" s="154"/>
      <c r="AH295" s="154">
        <f t="shared" si="756"/>
        <v>0</v>
      </c>
      <c r="AI295" s="154"/>
      <c r="AJ295" s="154">
        <f t="shared" si="757"/>
        <v>0</v>
      </c>
      <c r="AK295" s="154"/>
      <c r="AL295" s="154">
        <f t="shared" si="758"/>
        <v>0</v>
      </c>
      <c r="AM295" s="154"/>
      <c r="AN295" s="154">
        <f t="shared" si="759"/>
        <v>0</v>
      </c>
      <c r="AO295" s="155"/>
      <c r="AP295" s="154"/>
      <c r="AQ295" s="226">
        <f t="shared" si="783"/>
        <v>0</v>
      </c>
      <c r="AR295" s="154"/>
      <c r="AS295" s="226">
        <f t="shared" si="784"/>
        <v>0</v>
      </c>
      <c r="AT295" s="154"/>
      <c r="AU295" s="226">
        <f t="shared" si="785"/>
        <v>0</v>
      </c>
      <c r="AV295" s="154"/>
      <c r="AW295" s="226">
        <f t="shared" si="786"/>
        <v>0</v>
      </c>
      <c r="AX295" s="155"/>
      <c r="AY295" s="148"/>
      <c r="AZ295" s="232"/>
      <c r="BA295" s="232"/>
      <c r="BB295" s="232"/>
      <c r="BC295" s="232"/>
      <c r="BD295" s="232"/>
      <c r="BE295" s="232"/>
      <c r="BF295" s="232">
        <f t="shared" si="772"/>
        <v>0</v>
      </c>
      <c r="BG295" s="232">
        <f t="shared" si="773"/>
        <v>0</v>
      </c>
      <c r="BH295" s="232">
        <f t="shared" si="774"/>
        <v>0</v>
      </c>
      <c r="BI295" s="232">
        <f t="shared" si="775"/>
        <v>0</v>
      </c>
      <c r="BJ295" s="232">
        <f t="shared" si="776"/>
        <v>0</v>
      </c>
      <c r="BK295" s="232">
        <f t="shared" si="777"/>
        <v>0</v>
      </c>
      <c r="BL295" s="233">
        <f t="shared" ref="BL295" si="788">SUM(BF295:BK295)</f>
        <v>0</v>
      </c>
      <c r="BM295" s="150"/>
    </row>
    <row r="296" spans="1:65" ht="11.25" customHeight="1">
      <c r="A296" s="329" t="s">
        <v>456</v>
      </c>
      <c r="B296" s="330"/>
      <c r="C296" s="337"/>
      <c r="D296" s="107">
        <v>3</v>
      </c>
      <c r="E296" s="123" t="s">
        <v>450</v>
      </c>
      <c r="F296" s="123" t="s">
        <v>451</v>
      </c>
      <c r="G296" s="242">
        <v>0.6</v>
      </c>
      <c r="H296" s="359">
        <v>50</v>
      </c>
      <c r="I296" s="243"/>
      <c r="J296" s="115">
        <v>1759858</v>
      </c>
      <c r="K296" s="244"/>
      <c r="L296" s="368">
        <v>44060</v>
      </c>
      <c r="M296" s="369"/>
      <c r="N296" s="244"/>
      <c r="O296" s="368">
        <v>44095</v>
      </c>
      <c r="P296" s="369"/>
      <c r="Q296" s="210"/>
      <c r="R296" s="140"/>
      <c r="S296" s="245">
        <f t="shared" si="779"/>
        <v>0</v>
      </c>
      <c r="T296" s="210"/>
      <c r="U296" s="140"/>
      <c r="V296" s="245">
        <f t="shared" si="780"/>
        <v>0</v>
      </c>
      <c r="W296" s="210"/>
      <c r="X296" s="140"/>
      <c r="Y296" s="245">
        <f t="shared" si="781"/>
        <v>0</v>
      </c>
      <c r="Z296" s="210"/>
      <c r="AA296" s="210"/>
      <c r="AB296" s="240"/>
      <c r="AC296" s="246"/>
      <c r="AD296" s="210"/>
      <c r="AE296" s="161">
        <f t="shared" si="782"/>
        <v>0</v>
      </c>
      <c r="AF296" s="99"/>
      <c r="AG296" s="154"/>
      <c r="AH296" s="154">
        <f t="shared" si="756"/>
        <v>0</v>
      </c>
      <c r="AI296" s="154"/>
      <c r="AJ296" s="154">
        <f t="shared" si="757"/>
        <v>0</v>
      </c>
      <c r="AK296" s="154"/>
      <c r="AL296" s="154">
        <f t="shared" si="758"/>
        <v>0</v>
      </c>
      <c r="AM296" s="154"/>
      <c r="AN296" s="154">
        <f t="shared" si="759"/>
        <v>0</v>
      </c>
      <c r="AO296" s="155"/>
      <c r="AP296" s="154"/>
      <c r="AQ296" s="226">
        <f t="shared" si="783"/>
        <v>0</v>
      </c>
      <c r="AR296" s="154"/>
      <c r="AS296" s="226">
        <f t="shared" si="784"/>
        <v>0</v>
      </c>
      <c r="AT296" s="154"/>
      <c r="AU296" s="226">
        <f t="shared" si="785"/>
        <v>0</v>
      </c>
      <c r="AV296" s="154"/>
      <c r="AW296" s="226">
        <f t="shared" si="786"/>
        <v>0</v>
      </c>
      <c r="AX296" s="155"/>
      <c r="AY296" s="148"/>
      <c r="AZ296" s="232"/>
      <c r="BA296" s="232"/>
      <c r="BB296" s="232"/>
      <c r="BC296" s="232"/>
      <c r="BD296" s="232"/>
      <c r="BE296" s="232"/>
      <c r="BF296" s="232">
        <f t="shared" si="772"/>
        <v>0</v>
      </c>
      <c r="BG296" s="232">
        <f t="shared" si="773"/>
        <v>0</v>
      </c>
      <c r="BH296" s="232">
        <f t="shared" si="774"/>
        <v>0</v>
      </c>
      <c r="BI296" s="232">
        <f t="shared" si="775"/>
        <v>0</v>
      </c>
      <c r="BJ296" s="232">
        <f t="shared" si="776"/>
        <v>0</v>
      </c>
      <c r="BK296" s="232">
        <f t="shared" si="777"/>
        <v>0</v>
      </c>
      <c r="BL296" s="233">
        <f t="shared" si="787"/>
        <v>0</v>
      </c>
      <c r="BM296" s="150"/>
    </row>
    <row r="297" spans="1:65" ht="15" customHeight="1">
      <c r="A297" s="320" t="s">
        <v>457</v>
      </c>
      <c r="B297" s="321"/>
      <c r="C297" s="331"/>
      <c r="D297" s="332"/>
      <c r="E297" s="124"/>
      <c r="F297" s="259"/>
      <c r="G297" s="184"/>
      <c r="H297" s="358"/>
      <c r="I297" s="236"/>
      <c r="J297" s="249"/>
      <c r="K297" s="161"/>
      <c r="L297" s="250"/>
      <c r="M297" s="250"/>
      <c r="N297" s="161"/>
      <c r="O297" s="161"/>
      <c r="P297" s="239"/>
      <c r="Q297" s="210"/>
      <c r="R297" s="161"/>
      <c r="S297" s="239"/>
      <c r="T297" s="210"/>
      <c r="U297" s="161"/>
      <c r="V297" s="239"/>
      <c r="W297" s="210"/>
      <c r="X297" s="161"/>
      <c r="Y297" s="239"/>
      <c r="Z297" s="210"/>
      <c r="AA297" s="210"/>
      <c r="AB297" s="240"/>
      <c r="AC297" s="241"/>
      <c r="AD297" s="210"/>
      <c r="AE297" s="161">
        <f>SUM(AE298:AE300)</f>
        <v>0</v>
      </c>
      <c r="AF297" s="99"/>
      <c r="AG297" s="154"/>
      <c r="AH297" s="154">
        <f t="shared" si="756"/>
        <v>0</v>
      </c>
      <c r="AI297" s="154"/>
      <c r="AJ297" s="154">
        <f t="shared" si="757"/>
        <v>0</v>
      </c>
      <c r="AK297" s="154"/>
      <c r="AL297" s="154">
        <f t="shared" si="758"/>
        <v>0</v>
      </c>
      <c r="AM297" s="154"/>
      <c r="AN297" s="154">
        <f t="shared" si="759"/>
        <v>0</v>
      </c>
      <c r="AO297" s="155"/>
      <c r="AP297" s="154"/>
      <c r="AQ297" s="226"/>
      <c r="AR297" s="154"/>
      <c r="AS297" s="226"/>
      <c r="AT297" s="154"/>
      <c r="AU297" s="226"/>
      <c r="AV297" s="154"/>
      <c r="AW297" s="226"/>
      <c r="AX297" s="155"/>
      <c r="AY297" s="148"/>
      <c r="AZ297" s="232"/>
      <c r="BA297" s="232"/>
      <c r="BB297" s="232"/>
      <c r="BC297" s="232"/>
      <c r="BD297" s="232"/>
      <c r="BE297" s="232"/>
      <c r="BF297" s="232"/>
      <c r="BG297" s="232"/>
      <c r="BH297" s="232"/>
      <c r="BI297" s="232"/>
      <c r="BJ297" s="232"/>
      <c r="BK297" s="232"/>
      <c r="BL297" s="233"/>
      <c r="BM297" s="150"/>
    </row>
    <row r="298" spans="1:65" ht="11.25" customHeight="1">
      <c r="A298" s="329" t="s">
        <v>458</v>
      </c>
      <c r="B298" s="330" t="s">
        <v>459</v>
      </c>
      <c r="C298" s="324"/>
      <c r="D298" s="107">
        <v>2</v>
      </c>
      <c r="E298" s="123" t="s">
        <v>171</v>
      </c>
      <c r="F298" s="123" t="s">
        <v>86</v>
      </c>
      <c r="G298" s="242">
        <v>1.98</v>
      </c>
      <c r="H298" s="359">
        <v>72</v>
      </c>
      <c r="I298" s="243"/>
      <c r="J298" s="119">
        <v>1763777</v>
      </c>
      <c r="K298" s="244"/>
      <c r="L298" s="368">
        <v>43983</v>
      </c>
      <c r="M298" s="369"/>
      <c r="N298" s="244"/>
      <c r="O298" s="368">
        <v>44060</v>
      </c>
      <c r="P298" s="369"/>
      <c r="Q298" s="210"/>
      <c r="R298" s="140"/>
      <c r="S298" s="245">
        <f>IF($D$18="YES", (R298), (0))</f>
        <v>0</v>
      </c>
      <c r="T298" s="210"/>
      <c r="U298" s="140"/>
      <c r="V298" s="245">
        <f>IF($D$18="YES", (U298), (0))</f>
        <v>0</v>
      </c>
      <c r="W298" s="210"/>
      <c r="X298" s="140"/>
      <c r="Y298" s="245">
        <f>IF($D$18="YES", (X298), (0))</f>
        <v>0</v>
      </c>
      <c r="Z298" s="210"/>
      <c r="AA298" s="210"/>
      <c r="AB298" s="240"/>
      <c r="AC298" s="246"/>
      <c r="AD298" s="210"/>
      <c r="AE298" s="161">
        <f t="shared" ref="AE298:AE300" si="789">SUM(R298,S298,U298,V298,X298,Y298)</f>
        <v>0</v>
      </c>
      <c r="AF298" s="99"/>
      <c r="AG298" s="154"/>
      <c r="AH298" s="154">
        <f t="shared" si="756"/>
        <v>0</v>
      </c>
      <c r="AI298" s="154"/>
      <c r="AJ298" s="154">
        <f t="shared" si="757"/>
        <v>0</v>
      </c>
      <c r="AK298" s="154"/>
      <c r="AL298" s="154">
        <f t="shared" si="758"/>
        <v>0</v>
      </c>
      <c r="AM298" s="154"/>
      <c r="AN298" s="154">
        <f t="shared" si="759"/>
        <v>0</v>
      </c>
      <c r="AO298" s="155"/>
      <c r="AP298" s="154"/>
      <c r="AQ298" s="226">
        <f>(R298*H298)*G298</f>
        <v>0</v>
      </c>
      <c r="AR298" s="154"/>
      <c r="AS298" s="226">
        <f>(U298*H298)*G298</f>
        <v>0</v>
      </c>
      <c r="AT298" s="154"/>
      <c r="AU298" s="226">
        <f>(X298*H298)*G298</f>
        <v>0</v>
      </c>
      <c r="AV298" s="154"/>
      <c r="AW298" s="226">
        <f t="shared" ref="AW298:AW300" si="790">SUM(AP298:AV298)</f>
        <v>0</v>
      </c>
      <c r="AX298" s="155"/>
      <c r="AY298" s="148"/>
      <c r="AZ298" s="232"/>
      <c r="BA298" s="232"/>
      <c r="BB298" s="232"/>
      <c r="BC298" s="232"/>
      <c r="BD298" s="232"/>
      <c r="BE298" s="232"/>
      <c r="BF298" s="232">
        <f>IF($O$18&lt;BF$24,0,IF($O$18&gt;BF$25,0,$AZ298))</f>
        <v>0</v>
      </c>
      <c r="BG298" s="232">
        <f>IF($O$18&lt;BG$24,0,IF($O$18&gt;BG$25,0,$BA298))</f>
        <v>0</v>
      </c>
      <c r="BH298" s="232">
        <f>IF($O$18&lt;BH$24,0,IF($O$18&gt;BH$25,0,$BB298))</f>
        <v>0</v>
      </c>
      <c r="BI298" s="232">
        <f>IF($O$18&lt;BI$24,0,IF($O$18&gt;BI$25,0,$BC298))</f>
        <v>0</v>
      </c>
      <c r="BJ298" s="232">
        <f>IF($O$18&lt;BJ$24,0,IF($O$18&gt;BJ$25,0,$BD298))</f>
        <v>0</v>
      </c>
      <c r="BK298" s="232">
        <f>IF($O$18&lt;BK$24,0,IF($O$18&gt;BK$25,0,$BE298))</f>
        <v>0</v>
      </c>
      <c r="BL298" s="233">
        <f t="shared" ref="BL298" si="791">SUM(BF298:BK298)</f>
        <v>0</v>
      </c>
      <c r="BM298" s="150"/>
    </row>
    <row r="299" spans="1:65" ht="11.25" customHeight="1">
      <c r="A299" s="329" t="s">
        <v>460</v>
      </c>
      <c r="B299" s="330"/>
      <c r="C299" s="324"/>
      <c r="D299" s="107" t="s">
        <v>98</v>
      </c>
      <c r="E299" s="123" t="s">
        <v>222</v>
      </c>
      <c r="F299" s="123" t="s">
        <v>86</v>
      </c>
      <c r="G299" s="242">
        <v>0.55000000000000004</v>
      </c>
      <c r="H299" s="359">
        <v>72</v>
      </c>
      <c r="I299" s="243"/>
      <c r="J299" s="119">
        <v>1763807</v>
      </c>
      <c r="K299" s="244"/>
      <c r="L299" s="368">
        <v>43983</v>
      </c>
      <c r="M299" s="369"/>
      <c r="N299" s="244"/>
      <c r="O299" s="368">
        <v>44060</v>
      </c>
      <c r="P299" s="369"/>
      <c r="Q299" s="210"/>
      <c r="R299" s="140"/>
      <c r="S299" s="245">
        <f>IF($D$18="YES", (R299), (0))</f>
        <v>0</v>
      </c>
      <c r="T299" s="210"/>
      <c r="U299" s="140"/>
      <c r="V299" s="245">
        <f>IF($D$18="YES", (U299), (0))</f>
        <v>0</v>
      </c>
      <c r="W299" s="210"/>
      <c r="X299" s="140"/>
      <c r="Y299" s="245">
        <f>IF($D$18="YES", (X299), (0))</f>
        <v>0</v>
      </c>
      <c r="Z299" s="210"/>
      <c r="AA299" s="210"/>
      <c r="AB299" s="240"/>
      <c r="AC299" s="246"/>
      <c r="AD299" s="210"/>
      <c r="AE299" s="161">
        <f t="shared" si="789"/>
        <v>0</v>
      </c>
      <c r="AF299" s="99"/>
      <c r="AG299" s="154"/>
      <c r="AH299" s="154">
        <f t="shared" si="756"/>
        <v>0</v>
      </c>
      <c r="AI299" s="154"/>
      <c r="AJ299" s="154">
        <f t="shared" si="757"/>
        <v>0</v>
      </c>
      <c r="AK299" s="154"/>
      <c r="AL299" s="154">
        <f t="shared" si="758"/>
        <v>0</v>
      </c>
      <c r="AM299" s="154"/>
      <c r="AN299" s="154">
        <f t="shared" si="759"/>
        <v>0</v>
      </c>
      <c r="AO299" s="155"/>
      <c r="AP299" s="154"/>
      <c r="AQ299" s="226">
        <f>(R299*H299)*G299</f>
        <v>0</v>
      </c>
      <c r="AR299" s="154"/>
      <c r="AS299" s="226">
        <f>(U299*H299)*G299</f>
        <v>0</v>
      </c>
      <c r="AT299" s="154"/>
      <c r="AU299" s="226">
        <f>(X299*H299)*G299</f>
        <v>0</v>
      </c>
      <c r="AV299" s="154"/>
      <c r="AW299" s="226">
        <f t="shared" si="790"/>
        <v>0</v>
      </c>
      <c r="AX299" s="155"/>
      <c r="AY299" s="148"/>
      <c r="AZ299" s="232"/>
      <c r="BA299" s="232"/>
      <c r="BB299" s="232"/>
      <c r="BC299" s="232"/>
      <c r="BD299" s="232"/>
      <c r="BE299" s="232"/>
      <c r="BF299" s="232">
        <f>IF($O$18&lt;BF$24,0,IF($O$18&gt;BF$25,0,$AZ299))</f>
        <v>0</v>
      </c>
      <c r="BG299" s="232">
        <f>IF($O$18&lt;BG$24,0,IF($O$18&gt;BG$25,0,$BA299))</f>
        <v>0</v>
      </c>
      <c r="BH299" s="232">
        <f>IF($O$18&lt;BH$24,0,IF($O$18&gt;BH$25,0,$BB299))</f>
        <v>0</v>
      </c>
      <c r="BI299" s="232">
        <f>IF($O$18&lt;BI$24,0,IF($O$18&gt;BI$25,0,$BC299))</f>
        <v>0</v>
      </c>
      <c r="BJ299" s="232">
        <f>IF($O$18&lt;BJ$24,0,IF($O$18&gt;BJ$25,0,$BD299))</f>
        <v>0</v>
      </c>
      <c r="BK299" s="232">
        <f>IF($O$18&lt;BK$24,0,IF($O$18&gt;BK$25,0,$BE299))</f>
        <v>0</v>
      </c>
      <c r="BL299" s="233">
        <f t="shared" ref="BL299:BL300" si="792">SUM(BF299:BK299)</f>
        <v>0</v>
      </c>
      <c r="BM299" s="150"/>
    </row>
    <row r="300" spans="1:65" ht="11.25" customHeight="1">
      <c r="A300" s="329" t="s">
        <v>461</v>
      </c>
      <c r="B300" s="330" t="s">
        <v>462</v>
      </c>
      <c r="C300" s="324"/>
      <c r="D300" s="107">
        <v>15</v>
      </c>
      <c r="E300" s="123" t="s">
        <v>463</v>
      </c>
      <c r="F300" s="123" t="s">
        <v>86</v>
      </c>
      <c r="G300" s="242">
        <v>1.88</v>
      </c>
      <c r="H300" s="359">
        <v>72</v>
      </c>
      <c r="I300" s="243"/>
      <c r="J300" s="119">
        <v>1763837</v>
      </c>
      <c r="K300" s="244"/>
      <c r="L300" s="368">
        <v>43983</v>
      </c>
      <c r="M300" s="369"/>
      <c r="N300" s="244"/>
      <c r="O300" s="368">
        <v>44060</v>
      </c>
      <c r="P300" s="369"/>
      <c r="Q300" s="210"/>
      <c r="R300" s="140"/>
      <c r="S300" s="245">
        <f>IF($D$18="YES", (R300), (0))</f>
        <v>0</v>
      </c>
      <c r="T300" s="210"/>
      <c r="U300" s="140"/>
      <c r="V300" s="245">
        <f>IF($D$18="YES", (U300), (0))</f>
        <v>0</v>
      </c>
      <c r="W300" s="210"/>
      <c r="X300" s="140"/>
      <c r="Y300" s="245">
        <f>IF($D$18="YES", (X300), (0))</f>
        <v>0</v>
      </c>
      <c r="Z300" s="210"/>
      <c r="AA300" s="210"/>
      <c r="AB300" s="240"/>
      <c r="AC300" s="246"/>
      <c r="AD300" s="210"/>
      <c r="AE300" s="161">
        <f t="shared" si="789"/>
        <v>0</v>
      </c>
      <c r="AF300" s="99"/>
      <c r="AG300" s="154"/>
      <c r="AH300" s="154">
        <f t="shared" si="756"/>
        <v>0</v>
      </c>
      <c r="AI300" s="154"/>
      <c r="AJ300" s="154">
        <f t="shared" si="757"/>
        <v>0</v>
      </c>
      <c r="AK300" s="154"/>
      <c r="AL300" s="154">
        <f t="shared" si="758"/>
        <v>0</v>
      </c>
      <c r="AM300" s="154"/>
      <c r="AN300" s="154">
        <f t="shared" si="759"/>
        <v>0</v>
      </c>
      <c r="AO300" s="155"/>
      <c r="AP300" s="154"/>
      <c r="AQ300" s="226">
        <f>(R300*H300)*G300</f>
        <v>0</v>
      </c>
      <c r="AR300" s="154"/>
      <c r="AS300" s="226">
        <f>(U300*H300)*G300</f>
        <v>0</v>
      </c>
      <c r="AT300" s="154"/>
      <c r="AU300" s="226">
        <f>(X300*H300)*G300</f>
        <v>0</v>
      </c>
      <c r="AV300" s="154"/>
      <c r="AW300" s="226">
        <f t="shared" si="790"/>
        <v>0</v>
      </c>
      <c r="AX300" s="155"/>
      <c r="AY300" s="148"/>
      <c r="AZ300" s="232"/>
      <c r="BA300" s="232"/>
      <c r="BB300" s="232"/>
      <c r="BC300" s="232"/>
      <c r="BD300" s="232"/>
      <c r="BE300" s="232"/>
      <c r="BF300" s="232">
        <f>IF($O$18&lt;BF$24,0,IF($O$18&gt;BF$25,0,$AZ300))</f>
        <v>0</v>
      </c>
      <c r="BG300" s="232">
        <f>IF($O$18&lt;BG$24,0,IF($O$18&gt;BG$25,0,$BA300))</f>
        <v>0</v>
      </c>
      <c r="BH300" s="232">
        <f>IF($O$18&lt;BH$24,0,IF($O$18&gt;BH$25,0,$BB300))</f>
        <v>0</v>
      </c>
      <c r="BI300" s="232">
        <f>IF($O$18&lt;BI$24,0,IF($O$18&gt;BI$25,0,$BC300))</f>
        <v>0</v>
      </c>
      <c r="BJ300" s="232">
        <f>IF($O$18&lt;BJ$24,0,IF($O$18&gt;BJ$25,0,$BD300))</f>
        <v>0</v>
      </c>
      <c r="BK300" s="232">
        <f>IF($O$18&lt;BK$24,0,IF($O$18&gt;BK$25,0,$BE300))</f>
        <v>0</v>
      </c>
      <c r="BL300" s="233">
        <f t="shared" si="792"/>
        <v>0</v>
      </c>
      <c r="BM300" s="150"/>
    </row>
    <row r="301" spans="1:65" ht="15" customHeight="1">
      <c r="A301" s="320" t="s">
        <v>464</v>
      </c>
      <c r="B301" s="321"/>
      <c r="C301" s="331"/>
      <c r="D301" s="332"/>
      <c r="E301" s="124"/>
      <c r="F301" s="259"/>
      <c r="G301" s="184"/>
      <c r="H301" s="358"/>
      <c r="I301" s="236"/>
      <c r="J301" s="249"/>
      <c r="K301" s="161"/>
      <c r="L301" s="250"/>
      <c r="M301" s="250"/>
      <c r="N301" s="161"/>
      <c r="O301" s="161"/>
      <c r="P301" s="239"/>
      <c r="Q301" s="210"/>
      <c r="R301" s="161"/>
      <c r="S301" s="239"/>
      <c r="T301" s="210"/>
      <c r="U301" s="161"/>
      <c r="V301" s="239"/>
      <c r="W301" s="210"/>
      <c r="X301" s="161"/>
      <c r="Y301" s="239"/>
      <c r="Z301" s="210"/>
      <c r="AA301" s="210"/>
      <c r="AB301" s="240"/>
      <c r="AC301" s="241"/>
      <c r="AD301" s="210"/>
      <c r="AE301" s="161">
        <f>SUM(AE302:AE306)</f>
        <v>0</v>
      </c>
      <c r="AF301" s="99"/>
      <c r="AG301" s="154"/>
      <c r="AH301" s="154">
        <f t="shared" si="756"/>
        <v>0</v>
      </c>
      <c r="AI301" s="154"/>
      <c r="AJ301" s="154">
        <f t="shared" si="757"/>
        <v>0</v>
      </c>
      <c r="AK301" s="154"/>
      <c r="AL301" s="154">
        <f t="shared" si="758"/>
        <v>0</v>
      </c>
      <c r="AM301" s="154"/>
      <c r="AN301" s="154">
        <f t="shared" si="759"/>
        <v>0</v>
      </c>
      <c r="AO301" s="155"/>
      <c r="AP301" s="154"/>
      <c r="AQ301" s="226"/>
      <c r="AR301" s="154"/>
      <c r="AS301" s="226"/>
      <c r="AT301" s="154"/>
      <c r="AU301" s="226"/>
      <c r="AV301" s="154"/>
      <c r="AW301" s="226"/>
      <c r="AX301" s="155"/>
      <c r="AY301" s="148"/>
      <c r="AZ301" s="232"/>
      <c r="BA301" s="232"/>
      <c r="BB301" s="232"/>
      <c r="BC301" s="232"/>
      <c r="BD301" s="232"/>
      <c r="BE301" s="232"/>
      <c r="BF301" s="232"/>
      <c r="BG301" s="232"/>
      <c r="BH301" s="232"/>
      <c r="BI301" s="232"/>
      <c r="BJ301" s="232"/>
      <c r="BK301" s="232"/>
      <c r="BL301" s="233"/>
      <c r="BM301" s="150"/>
    </row>
    <row r="302" spans="1:65" ht="11.25" customHeight="1">
      <c r="A302" s="329" t="s">
        <v>465</v>
      </c>
      <c r="B302" s="330" t="s">
        <v>466</v>
      </c>
      <c r="C302" s="324"/>
      <c r="D302" s="107" t="s">
        <v>98</v>
      </c>
      <c r="E302" s="123" t="s">
        <v>179</v>
      </c>
      <c r="F302" s="123" t="s">
        <v>86</v>
      </c>
      <c r="G302" s="242">
        <v>0.9</v>
      </c>
      <c r="H302" s="359">
        <v>72</v>
      </c>
      <c r="I302" s="243"/>
      <c r="J302" s="119">
        <v>1764517</v>
      </c>
      <c r="K302" s="244"/>
      <c r="L302" s="368">
        <v>43983</v>
      </c>
      <c r="M302" s="369"/>
      <c r="N302" s="244"/>
      <c r="O302" s="368">
        <v>44060</v>
      </c>
      <c r="P302" s="369"/>
      <c r="Q302" s="210"/>
      <c r="R302" s="140"/>
      <c r="S302" s="245">
        <f t="shared" ref="S302:S306" si="793">IF($D$18="YES", (R302), (0))</f>
        <v>0</v>
      </c>
      <c r="T302" s="210"/>
      <c r="U302" s="140"/>
      <c r="V302" s="245">
        <f t="shared" ref="V302:V306" si="794">IF($D$18="YES", (U302), (0))</f>
        <v>0</v>
      </c>
      <c r="W302" s="210"/>
      <c r="X302" s="140"/>
      <c r="Y302" s="245">
        <f t="shared" ref="Y302:Y306" si="795">IF($D$18="YES", (X302), (0))</f>
        <v>0</v>
      </c>
      <c r="Z302" s="210"/>
      <c r="AA302" s="210"/>
      <c r="AB302" s="240"/>
      <c r="AC302" s="246"/>
      <c r="AD302" s="210"/>
      <c r="AE302" s="161">
        <f t="shared" ref="AE302:AE306" si="796">SUM(R302,S302,U302,V302,X302,Y302)</f>
        <v>0</v>
      </c>
      <c r="AF302" s="99"/>
      <c r="AG302" s="154"/>
      <c r="AH302" s="154">
        <f t="shared" si="756"/>
        <v>0</v>
      </c>
      <c r="AI302" s="154"/>
      <c r="AJ302" s="154">
        <f t="shared" si="757"/>
        <v>0</v>
      </c>
      <c r="AK302" s="154"/>
      <c r="AL302" s="154">
        <f t="shared" si="758"/>
        <v>0</v>
      </c>
      <c r="AM302" s="154"/>
      <c r="AN302" s="154">
        <f t="shared" ref="AN302:AN323" si="797">SUM(AH302,AJ302,AL302)</f>
        <v>0</v>
      </c>
      <c r="AO302" s="155"/>
      <c r="AP302" s="154"/>
      <c r="AQ302" s="226">
        <f t="shared" ref="AQ302:AQ306" si="798">(R302*H302)*G302</f>
        <v>0</v>
      </c>
      <c r="AR302" s="154"/>
      <c r="AS302" s="226">
        <f t="shared" ref="AS302:AS306" si="799">(U302*H302)*G302</f>
        <v>0</v>
      </c>
      <c r="AT302" s="154"/>
      <c r="AU302" s="226">
        <f t="shared" ref="AU302:AU306" si="800">(X302*H302)*G302</f>
        <v>0</v>
      </c>
      <c r="AV302" s="154"/>
      <c r="AW302" s="226">
        <f t="shared" ref="AW302:AW306" si="801">SUM(AP302:AV302)</f>
        <v>0</v>
      </c>
      <c r="AX302" s="155"/>
      <c r="AY302" s="148"/>
      <c r="AZ302" s="232"/>
      <c r="BA302" s="232"/>
      <c r="BB302" s="232"/>
      <c r="BC302" s="232"/>
      <c r="BD302" s="232"/>
      <c r="BE302" s="232"/>
      <c r="BF302" s="232">
        <f t="shared" ref="BF302:BF306" si="802">IF($O$18&lt;BF$24,0,IF($O$18&gt;BF$25,0,$AZ302))</f>
        <v>0</v>
      </c>
      <c r="BG302" s="232">
        <f t="shared" ref="BG302:BG306" si="803">IF($O$18&lt;BG$24,0,IF($O$18&gt;BG$25,0,$BA302))</f>
        <v>0</v>
      </c>
      <c r="BH302" s="232">
        <f t="shared" ref="BH302:BH306" si="804">IF($O$18&lt;BH$24,0,IF($O$18&gt;BH$25,0,$BB302))</f>
        <v>0</v>
      </c>
      <c r="BI302" s="232">
        <f t="shared" ref="BI302:BI306" si="805">IF($O$18&lt;BI$24,0,IF($O$18&gt;BI$25,0,$BC302))</f>
        <v>0</v>
      </c>
      <c r="BJ302" s="232">
        <f t="shared" ref="BJ302:BJ306" si="806">IF($O$18&lt;BJ$24,0,IF($O$18&gt;BJ$25,0,$BD302))</f>
        <v>0</v>
      </c>
      <c r="BK302" s="232">
        <f t="shared" ref="BK302:BK306" si="807">IF($O$18&lt;BK$24,0,IF($O$18&gt;BK$25,0,$BE302))</f>
        <v>0</v>
      </c>
      <c r="BL302" s="233">
        <f t="shared" ref="BL302:BL305" si="808">SUM(BF302:BK302)</f>
        <v>0</v>
      </c>
      <c r="BM302" s="150"/>
    </row>
    <row r="303" spans="1:65" ht="11.25" customHeight="1">
      <c r="A303" s="327" t="s">
        <v>467</v>
      </c>
      <c r="B303" s="328"/>
      <c r="C303" s="324"/>
      <c r="D303" s="107">
        <v>29</v>
      </c>
      <c r="E303" s="123" t="s">
        <v>156</v>
      </c>
      <c r="F303" s="123" t="s">
        <v>86</v>
      </c>
      <c r="G303" s="242">
        <v>0.74</v>
      </c>
      <c r="H303" s="359">
        <v>72</v>
      </c>
      <c r="I303" s="243"/>
      <c r="J303" s="119">
        <v>1764557</v>
      </c>
      <c r="K303" s="244"/>
      <c r="L303" s="368">
        <v>43983</v>
      </c>
      <c r="M303" s="369"/>
      <c r="N303" s="244"/>
      <c r="O303" s="368">
        <v>44060</v>
      </c>
      <c r="P303" s="369"/>
      <c r="Q303" s="210"/>
      <c r="R303" s="140"/>
      <c r="S303" s="245">
        <f t="shared" si="793"/>
        <v>0</v>
      </c>
      <c r="T303" s="210"/>
      <c r="U303" s="140"/>
      <c r="V303" s="245">
        <f t="shared" si="794"/>
        <v>0</v>
      </c>
      <c r="W303" s="210"/>
      <c r="X303" s="140"/>
      <c r="Y303" s="245">
        <f t="shared" si="795"/>
        <v>0</v>
      </c>
      <c r="Z303" s="210"/>
      <c r="AA303" s="210"/>
      <c r="AB303" s="240"/>
      <c r="AC303" s="246"/>
      <c r="AD303" s="210"/>
      <c r="AE303" s="161">
        <f t="shared" si="796"/>
        <v>0</v>
      </c>
      <c r="AF303" s="99"/>
      <c r="AG303" s="154"/>
      <c r="AH303" s="154">
        <f t="shared" si="756"/>
        <v>0</v>
      </c>
      <c r="AI303" s="154"/>
      <c r="AJ303" s="154">
        <f t="shared" si="757"/>
        <v>0</v>
      </c>
      <c r="AK303" s="154"/>
      <c r="AL303" s="154">
        <f t="shared" si="758"/>
        <v>0</v>
      </c>
      <c r="AM303" s="154"/>
      <c r="AN303" s="154">
        <f t="shared" si="797"/>
        <v>0</v>
      </c>
      <c r="AO303" s="155"/>
      <c r="AP303" s="154"/>
      <c r="AQ303" s="226">
        <f t="shared" si="798"/>
        <v>0</v>
      </c>
      <c r="AR303" s="154"/>
      <c r="AS303" s="226">
        <f t="shared" si="799"/>
        <v>0</v>
      </c>
      <c r="AT303" s="154"/>
      <c r="AU303" s="226">
        <f t="shared" si="800"/>
        <v>0</v>
      </c>
      <c r="AV303" s="154"/>
      <c r="AW303" s="226">
        <f t="shared" si="801"/>
        <v>0</v>
      </c>
      <c r="AX303" s="155"/>
      <c r="AY303" s="148"/>
      <c r="AZ303" s="232"/>
      <c r="BA303" s="232"/>
      <c r="BB303" s="232"/>
      <c r="BC303" s="232"/>
      <c r="BD303" s="232"/>
      <c r="BE303" s="232"/>
      <c r="BF303" s="232">
        <f t="shared" si="802"/>
        <v>0</v>
      </c>
      <c r="BG303" s="232">
        <f t="shared" si="803"/>
        <v>0</v>
      </c>
      <c r="BH303" s="232">
        <f t="shared" si="804"/>
        <v>0</v>
      </c>
      <c r="BI303" s="232">
        <f t="shared" si="805"/>
        <v>0</v>
      </c>
      <c r="BJ303" s="232">
        <f t="shared" si="806"/>
        <v>0</v>
      </c>
      <c r="BK303" s="232">
        <f t="shared" si="807"/>
        <v>0</v>
      </c>
      <c r="BL303" s="233">
        <f t="shared" ref="BL303" si="809">SUM(BF303:BK303)</f>
        <v>0</v>
      </c>
      <c r="BM303" s="150"/>
    </row>
    <row r="304" spans="1:65" ht="11.25" customHeight="1">
      <c r="A304" s="327" t="s">
        <v>468</v>
      </c>
      <c r="B304" s="328"/>
      <c r="C304" s="324"/>
      <c r="D304" s="107">
        <v>13</v>
      </c>
      <c r="E304" s="123" t="s">
        <v>225</v>
      </c>
      <c r="F304" s="123" t="s">
        <v>86</v>
      </c>
      <c r="G304" s="242">
        <v>0.68</v>
      </c>
      <c r="H304" s="359">
        <v>72</v>
      </c>
      <c r="I304" s="243"/>
      <c r="J304" s="119">
        <v>1764607</v>
      </c>
      <c r="K304" s="244"/>
      <c r="L304" s="368">
        <v>43983</v>
      </c>
      <c r="M304" s="369"/>
      <c r="N304" s="244"/>
      <c r="O304" s="368">
        <v>44060</v>
      </c>
      <c r="P304" s="369"/>
      <c r="Q304" s="210"/>
      <c r="R304" s="140"/>
      <c r="S304" s="245">
        <f t="shared" si="793"/>
        <v>0</v>
      </c>
      <c r="T304" s="210"/>
      <c r="U304" s="140"/>
      <c r="V304" s="245">
        <f t="shared" si="794"/>
        <v>0</v>
      </c>
      <c r="W304" s="210"/>
      <c r="X304" s="140"/>
      <c r="Y304" s="245">
        <f t="shared" si="795"/>
        <v>0</v>
      </c>
      <c r="Z304" s="210"/>
      <c r="AA304" s="210"/>
      <c r="AB304" s="240"/>
      <c r="AC304" s="246"/>
      <c r="AD304" s="210"/>
      <c r="AE304" s="161">
        <f t="shared" si="796"/>
        <v>0</v>
      </c>
      <c r="AF304" s="99"/>
      <c r="AG304" s="154"/>
      <c r="AH304" s="154">
        <f t="shared" si="756"/>
        <v>0</v>
      </c>
      <c r="AI304" s="154"/>
      <c r="AJ304" s="154">
        <f t="shared" si="757"/>
        <v>0</v>
      </c>
      <c r="AK304" s="154"/>
      <c r="AL304" s="154">
        <f t="shared" si="758"/>
        <v>0</v>
      </c>
      <c r="AM304" s="154"/>
      <c r="AN304" s="154">
        <f t="shared" si="797"/>
        <v>0</v>
      </c>
      <c r="AO304" s="155"/>
      <c r="AP304" s="154"/>
      <c r="AQ304" s="226">
        <f t="shared" si="798"/>
        <v>0</v>
      </c>
      <c r="AR304" s="154"/>
      <c r="AS304" s="226">
        <f t="shared" si="799"/>
        <v>0</v>
      </c>
      <c r="AT304" s="154"/>
      <c r="AU304" s="226">
        <f t="shared" si="800"/>
        <v>0</v>
      </c>
      <c r="AV304" s="154"/>
      <c r="AW304" s="226">
        <f t="shared" si="801"/>
        <v>0</v>
      </c>
      <c r="AX304" s="155"/>
      <c r="AY304" s="148"/>
      <c r="AZ304" s="232"/>
      <c r="BA304" s="232"/>
      <c r="BB304" s="232"/>
      <c r="BC304" s="232"/>
      <c r="BD304" s="232"/>
      <c r="BE304" s="232"/>
      <c r="BF304" s="232">
        <f t="shared" si="802"/>
        <v>0</v>
      </c>
      <c r="BG304" s="232">
        <f t="shared" si="803"/>
        <v>0</v>
      </c>
      <c r="BH304" s="232">
        <f t="shared" si="804"/>
        <v>0</v>
      </c>
      <c r="BI304" s="232">
        <f t="shared" si="805"/>
        <v>0</v>
      </c>
      <c r="BJ304" s="232">
        <f t="shared" si="806"/>
        <v>0</v>
      </c>
      <c r="BK304" s="232">
        <f t="shared" si="807"/>
        <v>0</v>
      </c>
      <c r="BL304" s="233">
        <f t="shared" si="808"/>
        <v>0</v>
      </c>
      <c r="BM304" s="150"/>
    </row>
    <row r="305" spans="1:65" ht="11.25" customHeight="1">
      <c r="A305" s="329" t="s">
        <v>469</v>
      </c>
      <c r="B305" s="330"/>
      <c r="C305" s="324"/>
      <c r="D305" s="107" t="s">
        <v>98</v>
      </c>
      <c r="E305" s="123" t="s">
        <v>225</v>
      </c>
      <c r="F305" s="123" t="s">
        <v>86</v>
      </c>
      <c r="G305" s="242">
        <v>0.68</v>
      </c>
      <c r="H305" s="359">
        <v>72</v>
      </c>
      <c r="I305" s="243"/>
      <c r="J305" s="119">
        <v>1764707</v>
      </c>
      <c r="K305" s="244"/>
      <c r="L305" s="368">
        <v>43983</v>
      </c>
      <c r="M305" s="369"/>
      <c r="N305" s="244"/>
      <c r="O305" s="368">
        <v>44060</v>
      </c>
      <c r="P305" s="369"/>
      <c r="Q305" s="210"/>
      <c r="R305" s="140"/>
      <c r="S305" s="245">
        <f t="shared" si="793"/>
        <v>0</v>
      </c>
      <c r="T305" s="210"/>
      <c r="U305" s="140"/>
      <c r="V305" s="245">
        <f t="shared" si="794"/>
        <v>0</v>
      </c>
      <c r="W305" s="210"/>
      <c r="X305" s="140"/>
      <c r="Y305" s="245">
        <f t="shared" si="795"/>
        <v>0</v>
      </c>
      <c r="Z305" s="210"/>
      <c r="AA305" s="210"/>
      <c r="AB305" s="240"/>
      <c r="AC305" s="246"/>
      <c r="AD305" s="210"/>
      <c r="AE305" s="161">
        <f t="shared" si="796"/>
        <v>0</v>
      </c>
      <c r="AF305" s="99"/>
      <c r="AG305" s="154"/>
      <c r="AH305" s="154">
        <f t="shared" si="756"/>
        <v>0</v>
      </c>
      <c r="AI305" s="154"/>
      <c r="AJ305" s="154">
        <f t="shared" si="757"/>
        <v>0</v>
      </c>
      <c r="AK305" s="154"/>
      <c r="AL305" s="154">
        <f t="shared" si="758"/>
        <v>0</v>
      </c>
      <c r="AM305" s="154"/>
      <c r="AN305" s="154">
        <f t="shared" si="797"/>
        <v>0</v>
      </c>
      <c r="AO305" s="155"/>
      <c r="AP305" s="154"/>
      <c r="AQ305" s="226">
        <f t="shared" si="798"/>
        <v>0</v>
      </c>
      <c r="AR305" s="154"/>
      <c r="AS305" s="226">
        <f t="shared" si="799"/>
        <v>0</v>
      </c>
      <c r="AT305" s="154"/>
      <c r="AU305" s="226">
        <f t="shared" si="800"/>
        <v>0</v>
      </c>
      <c r="AV305" s="154"/>
      <c r="AW305" s="226">
        <f t="shared" si="801"/>
        <v>0</v>
      </c>
      <c r="AX305" s="155"/>
      <c r="AY305" s="148"/>
      <c r="AZ305" s="232"/>
      <c r="BA305" s="232"/>
      <c r="BB305" s="232"/>
      <c r="BC305" s="232"/>
      <c r="BD305" s="232"/>
      <c r="BE305" s="232"/>
      <c r="BF305" s="232">
        <f t="shared" si="802"/>
        <v>0</v>
      </c>
      <c r="BG305" s="232">
        <f t="shared" si="803"/>
        <v>0</v>
      </c>
      <c r="BH305" s="232">
        <f t="shared" si="804"/>
        <v>0</v>
      </c>
      <c r="BI305" s="232">
        <f t="shared" si="805"/>
        <v>0</v>
      </c>
      <c r="BJ305" s="232">
        <f t="shared" si="806"/>
        <v>0</v>
      </c>
      <c r="BK305" s="232">
        <f t="shared" si="807"/>
        <v>0</v>
      </c>
      <c r="BL305" s="233">
        <f t="shared" si="808"/>
        <v>0</v>
      </c>
      <c r="BM305" s="150"/>
    </row>
    <row r="306" spans="1:65" ht="11.25" customHeight="1">
      <c r="A306" s="329" t="s">
        <v>470</v>
      </c>
      <c r="B306" s="330" t="s">
        <v>161</v>
      </c>
      <c r="C306" s="324"/>
      <c r="D306" s="107" t="s">
        <v>98</v>
      </c>
      <c r="E306" s="123" t="s">
        <v>179</v>
      </c>
      <c r="F306" s="123" t="s">
        <v>86</v>
      </c>
      <c r="G306" s="242">
        <v>0.9</v>
      </c>
      <c r="H306" s="359">
        <v>72</v>
      </c>
      <c r="I306" s="243"/>
      <c r="J306" s="119">
        <v>1764747</v>
      </c>
      <c r="K306" s="244"/>
      <c r="L306" s="368">
        <v>43983</v>
      </c>
      <c r="M306" s="369"/>
      <c r="N306" s="244"/>
      <c r="O306" s="368">
        <v>44060</v>
      </c>
      <c r="P306" s="369"/>
      <c r="Q306" s="210"/>
      <c r="R306" s="140"/>
      <c r="S306" s="245">
        <f t="shared" si="793"/>
        <v>0</v>
      </c>
      <c r="T306" s="210"/>
      <c r="U306" s="140"/>
      <c r="V306" s="245">
        <f t="shared" si="794"/>
        <v>0</v>
      </c>
      <c r="W306" s="210"/>
      <c r="X306" s="140"/>
      <c r="Y306" s="245">
        <f t="shared" si="795"/>
        <v>0</v>
      </c>
      <c r="Z306" s="210"/>
      <c r="AA306" s="210"/>
      <c r="AB306" s="240"/>
      <c r="AC306" s="246"/>
      <c r="AD306" s="210"/>
      <c r="AE306" s="161">
        <f t="shared" si="796"/>
        <v>0</v>
      </c>
      <c r="AF306" s="99"/>
      <c r="AG306" s="154"/>
      <c r="AH306" s="154">
        <f t="shared" si="756"/>
        <v>0</v>
      </c>
      <c r="AI306" s="154"/>
      <c r="AJ306" s="154">
        <f t="shared" si="757"/>
        <v>0</v>
      </c>
      <c r="AK306" s="154"/>
      <c r="AL306" s="154">
        <f t="shared" si="758"/>
        <v>0</v>
      </c>
      <c r="AM306" s="154"/>
      <c r="AN306" s="154">
        <f t="shared" si="797"/>
        <v>0</v>
      </c>
      <c r="AO306" s="155"/>
      <c r="AP306" s="154"/>
      <c r="AQ306" s="226">
        <f t="shared" si="798"/>
        <v>0</v>
      </c>
      <c r="AR306" s="154"/>
      <c r="AS306" s="226">
        <f t="shared" si="799"/>
        <v>0</v>
      </c>
      <c r="AT306" s="154"/>
      <c r="AU306" s="226">
        <f t="shared" si="800"/>
        <v>0</v>
      </c>
      <c r="AV306" s="154"/>
      <c r="AW306" s="226">
        <f t="shared" si="801"/>
        <v>0</v>
      </c>
      <c r="AX306" s="155"/>
      <c r="AY306" s="148"/>
      <c r="AZ306" s="232"/>
      <c r="BA306" s="232"/>
      <c r="BB306" s="232"/>
      <c r="BC306" s="232"/>
      <c r="BD306" s="232"/>
      <c r="BE306" s="232"/>
      <c r="BF306" s="232">
        <f t="shared" si="802"/>
        <v>0</v>
      </c>
      <c r="BG306" s="232">
        <f t="shared" si="803"/>
        <v>0</v>
      </c>
      <c r="BH306" s="232">
        <f t="shared" si="804"/>
        <v>0</v>
      </c>
      <c r="BI306" s="232">
        <f t="shared" si="805"/>
        <v>0</v>
      </c>
      <c r="BJ306" s="232">
        <f t="shared" si="806"/>
        <v>0</v>
      </c>
      <c r="BK306" s="232">
        <f t="shared" si="807"/>
        <v>0</v>
      </c>
      <c r="BL306" s="233">
        <f t="shared" ref="BL306" si="810">SUM(BF306:BK306)</f>
        <v>0</v>
      </c>
      <c r="BM306" s="150"/>
    </row>
    <row r="307" spans="1:65" ht="15" customHeight="1">
      <c r="A307" s="320" t="s">
        <v>471</v>
      </c>
      <c r="B307" s="321"/>
      <c r="C307" s="331"/>
      <c r="D307" s="332"/>
      <c r="E307" s="124"/>
      <c r="F307" s="259"/>
      <c r="G307" s="184"/>
      <c r="H307" s="358"/>
      <c r="I307" s="236"/>
      <c r="J307" s="249"/>
      <c r="K307" s="161"/>
      <c r="L307" s="250"/>
      <c r="M307" s="250"/>
      <c r="N307" s="161"/>
      <c r="O307" s="161"/>
      <c r="P307" s="239"/>
      <c r="Q307" s="210"/>
      <c r="R307" s="161"/>
      <c r="S307" s="239"/>
      <c r="T307" s="210"/>
      <c r="U307" s="161"/>
      <c r="V307" s="239"/>
      <c r="W307" s="210"/>
      <c r="X307" s="161"/>
      <c r="Y307" s="239"/>
      <c r="Z307" s="210"/>
      <c r="AA307" s="210"/>
      <c r="AB307" s="240"/>
      <c r="AC307" s="241"/>
      <c r="AD307" s="210"/>
      <c r="AE307" s="161">
        <f>SUM(AE308:AE308)</f>
        <v>0</v>
      </c>
      <c r="AF307" s="99"/>
      <c r="AG307" s="154"/>
      <c r="AH307" s="154">
        <f t="shared" si="756"/>
        <v>0</v>
      </c>
      <c r="AI307" s="154"/>
      <c r="AJ307" s="154">
        <f t="shared" si="757"/>
        <v>0</v>
      </c>
      <c r="AK307" s="154"/>
      <c r="AL307" s="154">
        <f t="shared" si="758"/>
        <v>0</v>
      </c>
      <c r="AM307" s="154"/>
      <c r="AN307" s="154">
        <f t="shared" si="797"/>
        <v>0</v>
      </c>
      <c r="AO307" s="155"/>
      <c r="AP307" s="154"/>
      <c r="AQ307" s="226"/>
      <c r="AR307" s="154"/>
      <c r="AS307" s="226"/>
      <c r="AT307" s="154"/>
      <c r="AU307" s="226"/>
      <c r="AV307" s="154"/>
      <c r="AW307" s="226"/>
      <c r="AX307" s="155"/>
      <c r="AY307" s="148"/>
      <c r="AZ307" s="232"/>
      <c r="BA307" s="232"/>
      <c r="BB307" s="232"/>
      <c r="BC307" s="232"/>
      <c r="BD307" s="232"/>
      <c r="BE307" s="232"/>
      <c r="BF307" s="232"/>
      <c r="BG307" s="232"/>
      <c r="BH307" s="232"/>
      <c r="BI307" s="232"/>
      <c r="BJ307" s="232"/>
      <c r="BK307" s="232"/>
      <c r="BL307" s="233"/>
      <c r="BM307" s="150"/>
    </row>
    <row r="308" spans="1:65" ht="11.25" customHeight="1">
      <c r="A308" s="307" t="s">
        <v>472</v>
      </c>
      <c r="B308" s="316"/>
      <c r="C308" s="337"/>
      <c r="D308" s="107">
        <v>14</v>
      </c>
      <c r="E308" s="123" t="s">
        <v>99</v>
      </c>
      <c r="F308" s="123" t="s">
        <v>86</v>
      </c>
      <c r="G308" s="242">
        <v>0.65</v>
      </c>
      <c r="H308" s="359">
        <v>72</v>
      </c>
      <c r="I308" s="243"/>
      <c r="J308" s="115">
        <v>1765107</v>
      </c>
      <c r="K308" s="244"/>
      <c r="L308" s="368">
        <v>43983</v>
      </c>
      <c r="M308" s="369"/>
      <c r="N308" s="244"/>
      <c r="O308" s="368">
        <v>44060</v>
      </c>
      <c r="P308" s="369"/>
      <c r="Q308" s="210"/>
      <c r="R308" s="140"/>
      <c r="S308" s="245">
        <f>IF($D$18="YES", (R308), (0))</f>
        <v>0</v>
      </c>
      <c r="T308" s="210"/>
      <c r="U308" s="140"/>
      <c r="V308" s="245">
        <f>IF($D$18="YES", (U308), (0))</f>
        <v>0</v>
      </c>
      <c r="W308" s="210"/>
      <c r="X308" s="140"/>
      <c r="Y308" s="245">
        <f>IF($D$18="YES", (X308), (0))</f>
        <v>0</v>
      </c>
      <c r="Z308" s="210"/>
      <c r="AA308" s="210"/>
      <c r="AB308" s="240"/>
      <c r="AC308" s="246"/>
      <c r="AD308" s="210"/>
      <c r="AE308" s="161">
        <f t="shared" ref="AE308" si="811">SUM(R308,S308,U308,V308,X308,Y308)</f>
        <v>0</v>
      </c>
      <c r="AF308" s="99"/>
      <c r="AG308" s="154"/>
      <c r="AH308" s="154">
        <f t="shared" si="756"/>
        <v>0</v>
      </c>
      <c r="AI308" s="154"/>
      <c r="AJ308" s="154">
        <f t="shared" si="757"/>
        <v>0</v>
      </c>
      <c r="AK308" s="154"/>
      <c r="AL308" s="154">
        <f t="shared" si="758"/>
        <v>0</v>
      </c>
      <c r="AM308" s="154"/>
      <c r="AN308" s="154">
        <f t="shared" si="797"/>
        <v>0</v>
      </c>
      <c r="AO308" s="155"/>
      <c r="AP308" s="154"/>
      <c r="AQ308" s="226">
        <f>(R308*H308)*G308</f>
        <v>0</v>
      </c>
      <c r="AR308" s="154"/>
      <c r="AS308" s="226">
        <f>(U308*H308)*G308</f>
        <v>0</v>
      </c>
      <c r="AT308" s="154"/>
      <c r="AU308" s="226">
        <f>(X308*H308)*G308</f>
        <v>0</v>
      </c>
      <c r="AV308" s="154"/>
      <c r="AW308" s="226">
        <f>SUM(AP308:AV308)</f>
        <v>0</v>
      </c>
      <c r="AX308" s="155"/>
      <c r="AY308" s="148"/>
      <c r="AZ308" s="232"/>
      <c r="BA308" s="232"/>
      <c r="BB308" s="232"/>
      <c r="BC308" s="232"/>
      <c r="BD308" s="232"/>
      <c r="BE308" s="232"/>
      <c r="BF308" s="232">
        <f>IF($O$18&lt;BF$24,0,IF($O$18&gt;BF$25,0,$AZ308))</f>
        <v>0</v>
      </c>
      <c r="BG308" s="232">
        <f>IF($O$18&lt;BG$24,0,IF($O$18&gt;BG$25,0,$BA308))</f>
        <v>0</v>
      </c>
      <c r="BH308" s="232">
        <f>IF($O$18&lt;BH$24,0,IF($O$18&gt;BH$25,0,$BB308))</f>
        <v>0</v>
      </c>
      <c r="BI308" s="232">
        <f>IF($O$18&lt;BI$24,0,IF($O$18&gt;BI$25,0,$BC308))</f>
        <v>0</v>
      </c>
      <c r="BJ308" s="232">
        <f>IF($O$18&lt;BJ$24,0,IF($O$18&gt;BJ$25,0,$BD308))</f>
        <v>0</v>
      </c>
      <c r="BK308" s="232">
        <f>IF($O$18&lt;BK$24,0,IF($O$18&gt;BK$25,0,$BE308))</f>
        <v>0</v>
      </c>
      <c r="BL308" s="233">
        <f>SUM(BF308:BK308)</f>
        <v>0</v>
      </c>
      <c r="BM308" s="150"/>
    </row>
    <row r="309" spans="1:65" ht="15" customHeight="1">
      <c r="A309" s="320" t="s">
        <v>473</v>
      </c>
      <c r="B309" s="321"/>
      <c r="C309" s="341"/>
      <c r="D309" s="342"/>
      <c r="E309" s="131"/>
      <c r="F309" s="259"/>
      <c r="G309" s="184"/>
      <c r="H309" s="358"/>
      <c r="I309" s="236"/>
      <c r="J309" s="249"/>
      <c r="K309" s="161"/>
      <c r="L309" s="250"/>
      <c r="M309" s="250"/>
      <c r="N309" s="161"/>
      <c r="O309" s="161"/>
      <c r="P309" s="257"/>
      <c r="Q309" s="210"/>
      <c r="R309" s="161"/>
      <c r="S309" s="257"/>
      <c r="T309" s="210"/>
      <c r="U309" s="161"/>
      <c r="V309" s="257"/>
      <c r="W309" s="210"/>
      <c r="X309" s="161"/>
      <c r="Y309" s="257"/>
      <c r="Z309" s="210"/>
      <c r="AA309" s="210"/>
      <c r="AB309" s="287"/>
      <c r="AC309" s="241"/>
      <c r="AD309" s="210"/>
      <c r="AE309" s="161">
        <f>SUM(AE311:AE318)</f>
        <v>0</v>
      </c>
      <c r="AF309" s="99"/>
      <c r="AG309" s="154"/>
      <c r="AH309" s="154">
        <f t="shared" si="756"/>
        <v>0</v>
      </c>
      <c r="AI309" s="154"/>
      <c r="AJ309" s="154">
        <f t="shared" si="757"/>
        <v>0</v>
      </c>
      <c r="AK309" s="154"/>
      <c r="AL309" s="154">
        <f t="shared" si="758"/>
        <v>0</v>
      </c>
      <c r="AM309" s="154"/>
      <c r="AN309" s="154">
        <f t="shared" si="797"/>
        <v>0</v>
      </c>
      <c r="AO309" s="155"/>
      <c r="AP309" s="154"/>
      <c r="AQ309" s="226"/>
      <c r="AR309" s="154"/>
      <c r="AS309" s="226"/>
      <c r="AT309" s="154"/>
      <c r="AU309" s="226"/>
      <c r="AV309" s="154"/>
      <c r="AW309" s="226"/>
      <c r="AX309" s="155"/>
      <c r="AY309" s="148"/>
      <c r="AZ309" s="232"/>
      <c r="BA309" s="232"/>
      <c r="BB309" s="232"/>
      <c r="BC309" s="232"/>
      <c r="BD309" s="232"/>
      <c r="BE309" s="232"/>
      <c r="BF309" s="232"/>
      <c r="BG309" s="232"/>
      <c r="BH309" s="232"/>
      <c r="BI309" s="232"/>
      <c r="BJ309" s="232"/>
      <c r="BK309" s="232"/>
      <c r="BL309" s="233"/>
      <c r="BM309" s="150"/>
    </row>
    <row r="310" spans="1:65" ht="11.25" customHeight="1">
      <c r="A310" s="329" t="s">
        <v>474</v>
      </c>
      <c r="B310" s="330" t="s">
        <v>475</v>
      </c>
      <c r="C310" s="315"/>
      <c r="D310" s="107" t="s">
        <v>98</v>
      </c>
      <c r="E310" s="123" t="s">
        <v>450</v>
      </c>
      <c r="F310" s="123" t="s">
        <v>86</v>
      </c>
      <c r="G310" s="242">
        <v>1.18</v>
      </c>
      <c r="H310" s="359">
        <v>72</v>
      </c>
      <c r="I310" s="243"/>
      <c r="J310" s="115">
        <v>1765647</v>
      </c>
      <c r="K310" s="244"/>
      <c r="L310" s="368">
        <v>43983</v>
      </c>
      <c r="M310" s="369"/>
      <c r="N310" s="244"/>
      <c r="O310" s="368">
        <v>44060</v>
      </c>
      <c r="P310" s="369"/>
      <c r="Q310" s="210"/>
      <c r="R310" s="140"/>
      <c r="S310" s="245">
        <f t="shared" ref="S310" si="812">IF($D$18="YES", (R310), (0))</f>
        <v>0</v>
      </c>
      <c r="T310" s="210"/>
      <c r="U310" s="140"/>
      <c r="V310" s="245">
        <f t="shared" ref="V310" si="813">IF($D$18="YES", (U310), (0))</f>
        <v>0</v>
      </c>
      <c r="W310" s="210"/>
      <c r="X310" s="140"/>
      <c r="Y310" s="245">
        <f t="shared" ref="Y310" si="814">IF($D$18="YES", (X310), (0))</f>
        <v>0</v>
      </c>
      <c r="Z310" s="210"/>
      <c r="AA310" s="210"/>
      <c r="AB310" s="240"/>
      <c r="AC310" s="246"/>
      <c r="AD310" s="210"/>
      <c r="AE310" s="161">
        <f t="shared" ref="AE310" si="815">SUM(R310,S310,U310,V310,X310,Y310)</f>
        <v>0</v>
      </c>
      <c r="AF310" s="99"/>
      <c r="AG310" s="154"/>
      <c r="AH310" s="154">
        <f t="shared" ref="AH310" si="816">R310*H310</f>
        <v>0</v>
      </c>
      <c r="AI310" s="154"/>
      <c r="AJ310" s="154">
        <f t="shared" ref="AJ310" si="817">U310*H310</f>
        <v>0</v>
      </c>
      <c r="AK310" s="154"/>
      <c r="AL310" s="154">
        <f t="shared" ref="AL310" si="818">X310*H310</f>
        <v>0</v>
      </c>
      <c r="AM310" s="154"/>
      <c r="AN310" s="154">
        <f t="shared" ref="AN310" si="819">SUM(AH310,AJ310,AL310)</f>
        <v>0</v>
      </c>
      <c r="AO310" s="155"/>
      <c r="AP310" s="154"/>
      <c r="AQ310" s="226">
        <f t="shared" ref="AQ310" si="820">(R310*H310)*G310</f>
        <v>0</v>
      </c>
      <c r="AR310" s="154"/>
      <c r="AS310" s="226">
        <f t="shared" ref="AS310" si="821">(U310*H310)*G310</f>
        <v>0</v>
      </c>
      <c r="AT310" s="154"/>
      <c r="AU310" s="226">
        <f t="shared" ref="AU310" si="822">(X310*H310)*G310</f>
        <v>0</v>
      </c>
      <c r="AV310" s="154"/>
      <c r="AW310" s="226">
        <f t="shared" ref="AW310" si="823">SUM(AP310:AV310)</f>
        <v>0</v>
      </c>
      <c r="AX310" s="155"/>
      <c r="AY310" s="148"/>
      <c r="AZ310" s="232"/>
      <c r="BA310" s="232"/>
      <c r="BB310" s="232"/>
      <c r="BC310" s="232"/>
      <c r="BD310" s="232"/>
      <c r="BE310" s="232"/>
      <c r="BF310" s="232">
        <f t="shared" ref="BF310:BF318" si="824">IF($O$18&lt;BF$24,0,IF($O$18&gt;BF$25,0,$AZ310))</f>
        <v>0</v>
      </c>
      <c r="BG310" s="232">
        <f t="shared" ref="BG310:BG318" si="825">IF($O$18&lt;BG$24,0,IF($O$18&gt;BG$25,0,$BA310))</f>
        <v>0</v>
      </c>
      <c r="BH310" s="232">
        <f t="shared" ref="BH310:BH318" si="826">IF($O$18&lt;BH$24,0,IF($O$18&gt;BH$25,0,$BB310))</f>
        <v>0</v>
      </c>
      <c r="BI310" s="232">
        <f t="shared" ref="BI310:BI318" si="827">IF($O$18&lt;BI$24,0,IF($O$18&gt;BI$25,0,$BC310))</f>
        <v>0</v>
      </c>
      <c r="BJ310" s="232">
        <f t="shared" ref="BJ310:BJ318" si="828">IF($O$18&lt;BJ$24,0,IF($O$18&gt;BJ$25,0,$BD310))</f>
        <v>0</v>
      </c>
      <c r="BK310" s="232">
        <f t="shared" ref="BK310:BK318" si="829">IF($O$18&lt;BK$24,0,IF($O$18&gt;BK$25,0,$BE310))</f>
        <v>0</v>
      </c>
      <c r="BL310" s="233">
        <f t="shared" ref="BL310" si="830">SUM(BF310:BK310)</f>
        <v>0</v>
      </c>
      <c r="BM310" s="150"/>
    </row>
    <row r="311" spans="1:65" ht="11.25" customHeight="1">
      <c r="A311" s="349" t="s">
        <v>476</v>
      </c>
      <c r="B311" s="350"/>
      <c r="C311" s="351"/>
      <c r="D311" s="323"/>
      <c r="E311" s="130"/>
      <c r="F311" s="259"/>
      <c r="G311" s="184"/>
      <c r="H311" s="358"/>
      <c r="I311" s="236"/>
      <c r="J311" s="249"/>
      <c r="K311" s="161"/>
      <c r="L311" s="250"/>
      <c r="M311" s="250"/>
      <c r="N311" s="161"/>
      <c r="O311" s="161"/>
      <c r="P311" s="254"/>
      <c r="Q311" s="210"/>
      <c r="R311" s="161"/>
      <c r="S311" s="254"/>
      <c r="T311" s="210"/>
      <c r="U311" s="161"/>
      <c r="V311" s="254"/>
      <c r="W311" s="210"/>
      <c r="X311" s="161"/>
      <c r="Y311" s="254"/>
      <c r="Z311" s="210"/>
      <c r="AA311" s="210"/>
      <c r="AB311" s="288"/>
      <c r="AC311" s="241"/>
      <c r="AD311" s="210"/>
      <c r="AE311" s="161">
        <f>SUM(AE312:AE318)</f>
        <v>0</v>
      </c>
      <c r="AF311" s="99"/>
      <c r="AG311" s="154"/>
      <c r="AH311" s="154">
        <f t="shared" si="756"/>
        <v>0</v>
      </c>
      <c r="AI311" s="154"/>
      <c r="AJ311" s="154">
        <f t="shared" si="757"/>
        <v>0</v>
      </c>
      <c r="AK311" s="154"/>
      <c r="AL311" s="154">
        <f t="shared" si="758"/>
        <v>0</v>
      </c>
      <c r="AM311" s="154"/>
      <c r="AN311" s="154">
        <f t="shared" si="797"/>
        <v>0</v>
      </c>
      <c r="AO311" s="155"/>
      <c r="AP311" s="154"/>
      <c r="AQ311" s="226"/>
      <c r="AR311" s="154"/>
      <c r="AS311" s="226"/>
      <c r="AT311" s="154"/>
      <c r="AU311" s="226"/>
      <c r="AV311" s="154"/>
      <c r="AW311" s="226"/>
      <c r="AX311" s="155"/>
      <c r="AY311" s="148"/>
      <c r="AZ311" s="232"/>
      <c r="BA311" s="232"/>
      <c r="BB311" s="232"/>
      <c r="BC311" s="232"/>
      <c r="BD311" s="232"/>
      <c r="BE311" s="232"/>
      <c r="BF311" s="232"/>
      <c r="BG311" s="232"/>
      <c r="BH311" s="232"/>
      <c r="BI311" s="232"/>
      <c r="BJ311" s="232"/>
      <c r="BK311" s="232"/>
      <c r="BL311" s="233"/>
      <c r="BM311" s="150"/>
    </row>
    <row r="312" spans="1:65" ht="11.25" customHeight="1">
      <c r="A312" s="329" t="s">
        <v>477</v>
      </c>
      <c r="B312" s="330" t="s">
        <v>161</v>
      </c>
      <c r="C312" s="315"/>
      <c r="D312" s="107">
        <v>1</v>
      </c>
      <c r="E312" s="123" t="s">
        <v>478</v>
      </c>
      <c r="F312" s="123" t="s">
        <v>86</v>
      </c>
      <c r="G312" s="242">
        <v>1.45</v>
      </c>
      <c r="H312" s="359">
        <v>72</v>
      </c>
      <c r="I312" s="243"/>
      <c r="J312" s="115">
        <v>1765507</v>
      </c>
      <c r="K312" s="244"/>
      <c r="L312" s="368">
        <v>43983</v>
      </c>
      <c r="M312" s="369"/>
      <c r="N312" s="244"/>
      <c r="O312" s="368">
        <v>44060</v>
      </c>
      <c r="P312" s="369"/>
      <c r="Q312" s="210"/>
      <c r="R312" s="140"/>
      <c r="S312" s="245">
        <f t="shared" ref="S312" si="831">IF($D$18="YES", (R312), (0))</f>
        <v>0</v>
      </c>
      <c r="T312" s="210"/>
      <c r="U312" s="140"/>
      <c r="V312" s="245">
        <f t="shared" ref="V312" si="832">IF($D$18="YES", (U312), (0))</f>
        <v>0</v>
      </c>
      <c r="W312" s="210"/>
      <c r="X312" s="140"/>
      <c r="Y312" s="245">
        <f t="shared" ref="Y312" si="833">IF($D$18="YES", (X312), (0))</f>
        <v>0</v>
      </c>
      <c r="Z312" s="210"/>
      <c r="AA312" s="210"/>
      <c r="AB312" s="240"/>
      <c r="AC312" s="246"/>
      <c r="AD312" s="210"/>
      <c r="AE312" s="161">
        <f t="shared" ref="AE312" si="834">SUM(R312,S312,U312,V312,X312,Y312)</f>
        <v>0</v>
      </c>
      <c r="AF312" s="99"/>
      <c r="AG312" s="154"/>
      <c r="AH312" s="154">
        <f t="shared" ref="AH312" si="835">R312*H312</f>
        <v>0</v>
      </c>
      <c r="AI312" s="154"/>
      <c r="AJ312" s="154">
        <f t="shared" ref="AJ312" si="836">U312*H312</f>
        <v>0</v>
      </c>
      <c r="AK312" s="154"/>
      <c r="AL312" s="154">
        <f t="shared" ref="AL312" si="837">X312*H312</f>
        <v>0</v>
      </c>
      <c r="AM312" s="154"/>
      <c r="AN312" s="154">
        <f t="shared" ref="AN312" si="838">SUM(AH312,AJ312,AL312)</f>
        <v>0</v>
      </c>
      <c r="AO312" s="155"/>
      <c r="AP312" s="154"/>
      <c r="AQ312" s="226">
        <f t="shared" ref="AQ312" si="839">(R312*H312)*G312</f>
        <v>0</v>
      </c>
      <c r="AR312" s="154"/>
      <c r="AS312" s="226">
        <f t="shared" ref="AS312" si="840">(U312*H312)*G312</f>
        <v>0</v>
      </c>
      <c r="AT312" s="154"/>
      <c r="AU312" s="226">
        <f t="shared" ref="AU312" si="841">(X312*H312)*G312</f>
        <v>0</v>
      </c>
      <c r="AV312" s="154"/>
      <c r="AW312" s="226">
        <f t="shared" ref="AW312" si="842">SUM(AP312:AV312)</f>
        <v>0</v>
      </c>
      <c r="AX312" s="155"/>
      <c r="AY312" s="148"/>
      <c r="AZ312" s="232"/>
      <c r="BA312" s="232"/>
      <c r="BB312" s="232"/>
      <c r="BC312" s="232"/>
      <c r="BD312" s="232"/>
      <c r="BE312" s="232"/>
      <c r="BF312" s="232">
        <f t="shared" si="824"/>
        <v>0</v>
      </c>
      <c r="BG312" s="232">
        <f t="shared" si="825"/>
        <v>0</v>
      </c>
      <c r="BH312" s="232">
        <f t="shared" si="826"/>
        <v>0</v>
      </c>
      <c r="BI312" s="232">
        <f t="shared" si="827"/>
        <v>0</v>
      </c>
      <c r="BJ312" s="232">
        <f t="shared" si="828"/>
        <v>0</v>
      </c>
      <c r="BK312" s="232">
        <f t="shared" si="829"/>
        <v>0</v>
      </c>
      <c r="BL312" s="233">
        <f t="shared" ref="BL312" si="843">SUM(BF312:BK312)</f>
        <v>0</v>
      </c>
      <c r="BM312" s="150"/>
    </row>
    <row r="313" spans="1:65" ht="11.25" customHeight="1">
      <c r="A313" s="329" t="s">
        <v>479</v>
      </c>
      <c r="B313" s="330" t="s">
        <v>480</v>
      </c>
      <c r="C313" s="337"/>
      <c r="D313" s="107" t="s">
        <v>98</v>
      </c>
      <c r="E313" s="123" t="s">
        <v>141</v>
      </c>
      <c r="F313" s="123" t="s">
        <v>86</v>
      </c>
      <c r="G313" s="242">
        <v>0.89</v>
      </c>
      <c r="H313" s="359">
        <v>72</v>
      </c>
      <c r="I313" s="243"/>
      <c r="J313" s="115">
        <v>1765487</v>
      </c>
      <c r="K313" s="244"/>
      <c r="L313" s="368">
        <v>43983</v>
      </c>
      <c r="M313" s="369"/>
      <c r="N313" s="244"/>
      <c r="O313" s="368">
        <v>44060</v>
      </c>
      <c r="P313" s="369"/>
      <c r="Q313" s="210"/>
      <c r="R313" s="140"/>
      <c r="S313" s="245">
        <f t="shared" ref="S313:S318" si="844">IF($D$18="YES", (R313), (0))</f>
        <v>0</v>
      </c>
      <c r="T313" s="210"/>
      <c r="U313" s="140"/>
      <c r="V313" s="245">
        <f t="shared" ref="V313:V318" si="845">IF($D$18="YES", (U313), (0))</f>
        <v>0</v>
      </c>
      <c r="W313" s="210"/>
      <c r="X313" s="140"/>
      <c r="Y313" s="245">
        <f t="shared" ref="Y313:Y318" si="846">IF($D$18="YES", (X313), (0))</f>
        <v>0</v>
      </c>
      <c r="Z313" s="210"/>
      <c r="AA313" s="210"/>
      <c r="AB313" s="240"/>
      <c r="AC313" s="246"/>
      <c r="AD313" s="210"/>
      <c r="AE313" s="161">
        <f t="shared" ref="AE313:AE318" si="847">SUM(R313,S313,U313,V313,X313,Y313)</f>
        <v>0</v>
      </c>
      <c r="AF313" s="99"/>
      <c r="AG313" s="154"/>
      <c r="AH313" s="154">
        <f t="shared" si="756"/>
        <v>0</v>
      </c>
      <c r="AI313" s="154"/>
      <c r="AJ313" s="154">
        <f t="shared" si="757"/>
        <v>0</v>
      </c>
      <c r="AK313" s="154"/>
      <c r="AL313" s="154">
        <f t="shared" si="758"/>
        <v>0</v>
      </c>
      <c r="AM313" s="154"/>
      <c r="AN313" s="154">
        <f t="shared" si="797"/>
        <v>0</v>
      </c>
      <c r="AO313" s="155"/>
      <c r="AP313" s="154"/>
      <c r="AQ313" s="226">
        <f t="shared" ref="AQ313:AQ318" si="848">(R313*H313)*G313</f>
        <v>0</v>
      </c>
      <c r="AR313" s="154"/>
      <c r="AS313" s="226">
        <f t="shared" ref="AS313:AS318" si="849">(U313*H313)*G313</f>
        <v>0</v>
      </c>
      <c r="AT313" s="154"/>
      <c r="AU313" s="226">
        <f t="shared" ref="AU313:AU318" si="850">(X313*H313)*G313</f>
        <v>0</v>
      </c>
      <c r="AV313" s="154"/>
      <c r="AW313" s="226">
        <f t="shared" ref="AW313:AW318" si="851">SUM(AP313:AV313)</f>
        <v>0</v>
      </c>
      <c r="AX313" s="155"/>
      <c r="AY313" s="148"/>
      <c r="AZ313" s="232"/>
      <c r="BA313" s="232"/>
      <c r="BB313" s="232"/>
      <c r="BC313" s="232"/>
      <c r="BD313" s="232"/>
      <c r="BE313" s="232"/>
      <c r="BF313" s="232">
        <f t="shared" si="824"/>
        <v>0</v>
      </c>
      <c r="BG313" s="232">
        <f t="shared" si="825"/>
        <v>0</v>
      </c>
      <c r="BH313" s="232">
        <f t="shared" si="826"/>
        <v>0</v>
      </c>
      <c r="BI313" s="232">
        <f t="shared" si="827"/>
        <v>0</v>
      </c>
      <c r="BJ313" s="232">
        <f t="shared" si="828"/>
        <v>0</v>
      </c>
      <c r="BK313" s="232">
        <f t="shared" si="829"/>
        <v>0</v>
      </c>
      <c r="BL313" s="233">
        <f t="shared" ref="BL313:BL318" si="852">SUM(BF313:BK313)</f>
        <v>0</v>
      </c>
      <c r="BM313" s="150"/>
    </row>
    <row r="314" spans="1:65" ht="11.25" customHeight="1">
      <c r="A314" s="327" t="s">
        <v>481</v>
      </c>
      <c r="B314" s="328" t="s">
        <v>161</v>
      </c>
      <c r="C314" s="337"/>
      <c r="D314" s="107" t="s">
        <v>98</v>
      </c>
      <c r="E314" s="123" t="s">
        <v>134</v>
      </c>
      <c r="F314" s="123" t="s">
        <v>86</v>
      </c>
      <c r="G314" s="242">
        <v>1.8</v>
      </c>
      <c r="H314" s="359">
        <v>72</v>
      </c>
      <c r="I314" s="243"/>
      <c r="J314" s="115">
        <v>1765477</v>
      </c>
      <c r="K314" s="244"/>
      <c r="L314" s="368">
        <v>43983</v>
      </c>
      <c r="M314" s="369"/>
      <c r="N314" s="244"/>
      <c r="O314" s="368">
        <v>44060</v>
      </c>
      <c r="P314" s="369"/>
      <c r="Q314" s="210"/>
      <c r="R314" s="140"/>
      <c r="S314" s="245">
        <f t="shared" si="844"/>
        <v>0</v>
      </c>
      <c r="T314" s="210"/>
      <c r="U314" s="140"/>
      <c r="V314" s="245">
        <f t="shared" si="845"/>
        <v>0</v>
      </c>
      <c r="W314" s="210"/>
      <c r="X314" s="140"/>
      <c r="Y314" s="245">
        <f t="shared" si="846"/>
        <v>0</v>
      </c>
      <c r="Z314" s="210"/>
      <c r="AA314" s="210"/>
      <c r="AB314" s="240"/>
      <c r="AC314" s="246"/>
      <c r="AD314" s="210"/>
      <c r="AE314" s="161">
        <f t="shared" si="847"/>
        <v>0</v>
      </c>
      <c r="AF314" s="99"/>
      <c r="AG314" s="154"/>
      <c r="AH314" s="154">
        <f t="shared" si="756"/>
        <v>0</v>
      </c>
      <c r="AI314" s="154"/>
      <c r="AJ314" s="154">
        <f t="shared" si="757"/>
        <v>0</v>
      </c>
      <c r="AK314" s="154"/>
      <c r="AL314" s="154">
        <f t="shared" si="758"/>
        <v>0</v>
      </c>
      <c r="AM314" s="154"/>
      <c r="AN314" s="154">
        <f t="shared" si="797"/>
        <v>0</v>
      </c>
      <c r="AO314" s="155"/>
      <c r="AP314" s="154"/>
      <c r="AQ314" s="226">
        <f t="shared" si="848"/>
        <v>0</v>
      </c>
      <c r="AR314" s="154"/>
      <c r="AS314" s="226">
        <f t="shared" si="849"/>
        <v>0</v>
      </c>
      <c r="AT314" s="154"/>
      <c r="AU314" s="226">
        <f t="shared" si="850"/>
        <v>0</v>
      </c>
      <c r="AV314" s="154"/>
      <c r="AW314" s="226">
        <f t="shared" si="851"/>
        <v>0</v>
      </c>
      <c r="AX314" s="155"/>
      <c r="AY314" s="148"/>
      <c r="AZ314" s="232"/>
      <c r="BA314" s="232"/>
      <c r="BB314" s="232"/>
      <c r="BC314" s="232"/>
      <c r="BD314" s="232"/>
      <c r="BE314" s="232"/>
      <c r="BF314" s="232">
        <f t="shared" si="824"/>
        <v>0</v>
      </c>
      <c r="BG314" s="232">
        <f t="shared" si="825"/>
        <v>0</v>
      </c>
      <c r="BH314" s="232">
        <f t="shared" si="826"/>
        <v>0</v>
      </c>
      <c r="BI314" s="232">
        <f t="shared" si="827"/>
        <v>0</v>
      </c>
      <c r="BJ314" s="232">
        <f t="shared" si="828"/>
        <v>0</v>
      </c>
      <c r="BK314" s="232">
        <f t="shared" si="829"/>
        <v>0</v>
      </c>
      <c r="BL314" s="233">
        <f t="shared" si="852"/>
        <v>0</v>
      </c>
      <c r="BM314" s="150"/>
    </row>
    <row r="315" spans="1:65" ht="11.25" customHeight="1">
      <c r="A315" s="327" t="s">
        <v>482</v>
      </c>
      <c r="B315" s="328" t="s">
        <v>483</v>
      </c>
      <c r="C315" s="337"/>
      <c r="D315" s="107" t="s">
        <v>98</v>
      </c>
      <c r="E315" s="123" t="s">
        <v>141</v>
      </c>
      <c r="F315" s="123" t="s">
        <v>86</v>
      </c>
      <c r="G315" s="242">
        <v>0.89</v>
      </c>
      <c r="H315" s="359">
        <v>72</v>
      </c>
      <c r="I315" s="243"/>
      <c r="J315" s="115">
        <v>1765537</v>
      </c>
      <c r="K315" s="244"/>
      <c r="L315" s="368">
        <v>43983</v>
      </c>
      <c r="M315" s="369"/>
      <c r="N315" s="244"/>
      <c r="O315" s="368">
        <v>44060</v>
      </c>
      <c r="P315" s="369"/>
      <c r="Q315" s="210"/>
      <c r="R315" s="140"/>
      <c r="S315" s="245">
        <f t="shared" si="844"/>
        <v>0</v>
      </c>
      <c r="T315" s="210"/>
      <c r="U315" s="140"/>
      <c r="V315" s="245">
        <f t="shared" si="845"/>
        <v>0</v>
      </c>
      <c r="W315" s="210"/>
      <c r="X315" s="140"/>
      <c r="Y315" s="245">
        <f t="shared" si="846"/>
        <v>0</v>
      </c>
      <c r="Z315" s="210"/>
      <c r="AA315" s="210"/>
      <c r="AB315" s="240"/>
      <c r="AC315" s="246"/>
      <c r="AD315" s="210"/>
      <c r="AE315" s="161">
        <f t="shared" si="847"/>
        <v>0</v>
      </c>
      <c r="AF315" s="99"/>
      <c r="AG315" s="154"/>
      <c r="AH315" s="154">
        <f t="shared" si="756"/>
        <v>0</v>
      </c>
      <c r="AI315" s="154"/>
      <c r="AJ315" s="154">
        <f t="shared" si="757"/>
        <v>0</v>
      </c>
      <c r="AK315" s="154"/>
      <c r="AL315" s="154">
        <f t="shared" si="758"/>
        <v>0</v>
      </c>
      <c r="AM315" s="154"/>
      <c r="AN315" s="154">
        <f t="shared" si="797"/>
        <v>0</v>
      </c>
      <c r="AO315" s="155"/>
      <c r="AP315" s="154"/>
      <c r="AQ315" s="226">
        <f t="shared" si="848"/>
        <v>0</v>
      </c>
      <c r="AR315" s="154"/>
      <c r="AS315" s="226">
        <f t="shared" si="849"/>
        <v>0</v>
      </c>
      <c r="AT315" s="154"/>
      <c r="AU315" s="226">
        <f t="shared" si="850"/>
        <v>0</v>
      </c>
      <c r="AV315" s="154"/>
      <c r="AW315" s="226">
        <f t="shared" si="851"/>
        <v>0</v>
      </c>
      <c r="AX315" s="155"/>
      <c r="AY315" s="148"/>
      <c r="AZ315" s="232"/>
      <c r="BA315" s="232"/>
      <c r="BB315" s="232"/>
      <c r="BC315" s="232"/>
      <c r="BD315" s="232"/>
      <c r="BE315" s="232"/>
      <c r="BF315" s="232">
        <f t="shared" si="824"/>
        <v>0</v>
      </c>
      <c r="BG315" s="232">
        <f t="shared" si="825"/>
        <v>0</v>
      </c>
      <c r="BH315" s="232">
        <f t="shared" si="826"/>
        <v>0</v>
      </c>
      <c r="BI315" s="232">
        <f t="shared" si="827"/>
        <v>0</v>
      </c>
      <c r="BJ315" s="232">
        <f t="shared" si="828"/>
        <v>0</v>
      </c>
      <c r="BK315" s="232">
        <f t="shared" si="829"/>
        <v>0</v>
      </c>
      <c r="BL315" s="233">
        <f t="shared" ref="BL315" si="853">SUM(BF315:BK315)</f>
        <v>0</v>
      </c>
      <c r="BM315" s="150"/>
    </row>
    <row r="316" spans="1:65" ht="11.25" customHeight="1">
      <c r="A316" s="327" t="s">
        <v>484</v>
      </c>
      <c r="B316" s="328" t="s">
        <v>485</v>
      </c>
      <c r="C316" s="337"/>
      <c r="D316" s="107">
        <v>2</v>
      </c>
      <c r="E316" s="123" t="s">
        <v>486</v>
      </c>
      <c r="F316" s="123" t="s">
        <v>86</v>
      </c>
      <c r="G316" s="242">
        <v>0.99</v>
      </c>
      <c r="H316" s="359">
        <v>72</v>
      </c>
      <c r="I316" s="243"/>
      <c r="J316" s="115">
        <v>1765557</v>
      </c>
      <c r="K316" s="244"/>
      <c r="L316" s="368">
        <v>43983</v>
      </c>
      <c r="M316" s="369"/>
      <c r="N316" s="244"/>
      <c r="O316" s="368">
        <v>44060</v>
      </c>
      <c r="P316" s="369"/>
      <c r="Q316" s="210"/>
      <c r="R316" s="140"/>
      <c r="S316" s="245">
        <f t="shared" si="844"/>
        <v>0</v>
      </c>
      <c r="T316" s="210"/>
      <c r="U316" s="140"/>
      <c r="V316" s="245">
        <f t="shared" si="845"/>
        <v>0</v>
      </c>
      <c r="W316" s="210"/>
      <c r="X316" s="140"/>
      <c r="Y316" s="245">
        <f t="shared" si="846"/>
        <v>0</v>
      </c>
      <c r="Z316" s="210"/>
      <c r="AA316" s="210"/>
      <c r="AB316" s="240"/>
      <c r="AC316" s="246"/>
      <c r="AD316" s="210"/>
      <c r="AE316" s="161">
        <f t="shared" si="847"/>
        <v>0</v>
      </c>
      <c r="AF316" s="99"/>
      <c r="AG316" s="154"/>
      <c r="AH316" s="154">
        <f t="shared" si="756"/>
        <v>0</v>
      </c>
      <c r="AI316" s="154"/>
      <c r="AJ316" s="154">
        <f t="shared" si="757"/>
        <v>0</v>
      </c>
      <c r="AK316" s="154"/>
      <c r="AL316" s="154">
        <f t="shared" si="758"/>
        <v>0</v>
      </c>
      <c r="AM316" s="154"/>
      <c r="AN316" s="154">
        <f t="shared" si="797"/>
        <v>0</v>
      </c>
      <c r="AO316" s="155"/>
      <c r="AP316" s="154"/>
      <c r="AQ316" s="226">
        <f t="shared" si="848"/>
        <v>0</v>
      </c>
      <c r="AR316" s="154"/>
      <c r="AS316" s="226">
        <f t="shared" si="849"/>
        <v>0</v>
      </c>
      <c r="AT316" s="154"/>
      <c r="AU316" s="226">
        <f t="shared" si="850"/>
        <v>0</v>
      </c>
      <c r="AV316" s="154"/>
      <c r="AW316" s="226">
        <f t="shared" si="851"/>
        <v>0</v>
      </c>
      <c r="AX316" s="155"/>
      <c r="AY316" s="148"/>
      <c r="AZ316" s="232"/>
      <c r="BA316" s="232"/>
      <c r="BB316" s="232"/>
      <c r="BC316" s="232"/>
      <c r="BD316" s="232"/>
      <c r="BE316" s="232"/>
      <c r="BF316" s="232">
        <f t="shared" si="824"/>
        <v>0</v>
      </c>
      <c r="BG316" s="232">
        <f t="shared" si="825"/>
        <v>0</v>
      </c>
      <c r="BH316" s="232">
        <f t="shared" si="826"/>
        <v>0</v>
      </c>
      <c r="BI316" s="232">
        <f t="shared" si="827"/>
        <v>0</v>
      </c>
      <c r="BJ316" s="232">
        <f t="shared" si="828"/>
        <v>0</v>
      </c>
      <c r="BK316" s="232">
        <f t="shared" si="829"/>
        <v>0</v>
      </c>
      <c r="BL316" s="233">
        <f t="shared" si="852"/>
        <v>0</v>
      </c>
      <c r="BM316" s="150"/>
    </row>
    <row r="317" spans="1:65" ht="11.25" customHeight="1">
      <c r="A317" s="327" t="s">
        <v>487</v>
      </c>
      <c r="B317" s="328" t="s">
        <v>488</v>
      </c>
      <c r="C317" s="337"/>
      <c r="D317" s="107" t="s">
        <v>98</v>
      </c>
      <c r="E317" s="123" t="s">
        <v>141</v>
      </c>
      <c r="F317" s="123" t="s">
        <v>86</v>
      </c>
      <c r="G317" s="242">
        <v>0.89</v>
      </c>
      <c r="H317" s="359">
        <v>72</v>
      </c>
      <c r="I317" s="243"/>
      <c r="J317" s="115">
        <v>1765567</v>
      </c>
      <c r="K317" s="244"/>
      <c r="L317" s="368">
        <v>43983</v>
      </c>
      <c r="M317" s="369"/>
      <c r="N317" s="244"/>
      <c r="O317" s="368">
        <v>44060</v>
      </c>
      <c r="P317" s="369"/>
      <c r="Q317" s="210"/>
      <c r="R317" s="140"/>
      <c r="S317" s="245">
        <f t="shared" si="844"/>
        <v>0</v>
      </c>
      <c r="T317" s="210"/>
      <c r="U317" s="140"/>
      <c r="V317" s="245">
        <f t="shared" si="845"/>
        <v>0</v>
      </c>
      <c r="W317" s="210"/>
      <c r="X317" s="140"/>
      <c r="Y317" s="245">
        <f t="shared" si="846"/>
        <v>0</v>
      </c>
      <c r="Z317" s="210"/>
      <c r="AA317" s="210"/>
      <c r="AB317" s="240"/>
      <c r="AC317" s="246"/>
      <c r="AD317" s="210"/>
      <c r="AE317" s="161">
        <f t="shared" si="847"/>
        <v>0</v>
      </c>
      <c r="AF317" s="99"/>
      <c r="AG317" s="154"/>
      <c r="AH317" s="154">
        <f t="shared" si="756"/>
        <v>0</v>
      </c>
      <c r="AI317" s="154"/>
      <c r="AJ317" s="154">
        <f t="shared" si="757"/>
        <v>0</v>
      </c>
      <c r="AK317" s="154"/>
      <c r="AL317" s="154">
        <f t="shared" si="758"/>
        <v>0</v>
      </c>
      <c r="AM317" s="154"/>
      <c r="AN317" s="154">
        <f t="shared" si="797"/>
        <v>0</v>
      </c>
      <c r="AO317" s="155"/>
      <c r="AP317" s="154"/>
      <c r="AQ317" s="226">
        <f t="shared" si="848"/>
        <v>0</v>
      </c>
      <c r="AR317" s="154"/>
      <c r="AS317" s="226">
        <f t="shared" si="849"/>
        <v>0</v>
      </c>
      <c r="AT317" s="154"/>
      <c r="AU317" s="226">
        <f t="shared" si="850"/>
        <v>0</v>
      </c>
      <c r="AV317" s="154"/>
      <c r="AW317" s="226">
        <f t="shared" si="851"/>
        <v>0</v>
      </c>
      <c r="AX317" s="155"/>
      <c r="AY317" s="148"/>
      <c r="AZ317" s="232"/>
      <c r="BA317" s="232"/>
      <c r="BB317" s="232"/>
      <c r="BC317" s="232"/>
      <c r="BD317" s="232"/>
      <c r="BE317" s="232"/>
      <c r="BF317" s="232">
        <f t="shared" si="824"/>
        <v>0</v>
      </c>
      <c r="BG317" s="232">
        <f t="shared" si="825"/>
        <v>0</v>
      </c>
      <c r="BH317" s="232">
        <f t="shared" si="826"/>
        <v>0</v>
      </c>
      <c r="BI317" s="232">
        <f t="shared" si="827"/>
        <v>0</v>
      </c>
      <c r="BJ317" s="232">
        <f t="shared" si="828"/>
        <v>0</v>
      </c>
      <c r="BK317" s="232">
        <f t="shared" si="829"/>
        <v>0</v>
      </c>
      <c r="BL317" s="233">
        <f t="shared" si="852"/>
        <v>0</v>
      </c>
      <c r="BM317" s="150"/>
    </row>
    <row r="318" spans="1:65" ht="11.25" customHeight="1">
      <c r="A318" s="327" t="s">
        <v>489</v>
      </c>
      <c r="B318" s="328" t="s">
        <v>161</v>
      </c>
      <c r="C318" s="337"/>
      <c r="D318" s="107" t="s">
        <v>98</v>
      </c>
      <c r="E318" s="123" t="s">
        <v>141</v>
      </c>
      <c r="F318" s="123" t="s">
        <v>86</v>
      </c>
      <c r="G318" s="242">
        <v>1.48</v>
      </c>
      <c r="H318" s="359">
        <v>72</v>
      </c>
      <c r="I318" s="243"/>
      <c r="J318" s="115">
        <v>1765497</v>
      </c>
      <c r="K318" s="244"/>
      <c r="L318" s="368">
        <v>43983</v>
      </c>
      <c r="M318" s="369"/>
      <c r="N318" s="244"/>
      <c r="O318" s="368">
        <v>44060</v>
      </c>
      <c r="P318" s="369"/>
      <c r="Q318" s="210"/>
      <c r="R318" s="140"/>
      <c r="S318" s="245">
        <f t="shared" si="844"/>
        <v>0</v>
      </c>
      <c r="T318" s="210"/>
      <c r="U318" s="140"/>
      <c r="V318" s="245">
        <f t="shared" si="845"/>
        <v>0</v>
      </c>
      <c r="W318" s="210"/>
      <c r="X318" s="140"/>
      <c r="Y318" s="245">
        <f t="shared" si="846"/>
        <v>0</v>
      </c>
      <c r="Z318" s="210"/>
      <c r="AA318" s="210"/>
      <c r="AB318" s="240"/>
      <c r="AC318" s="246"/>
      <c r="AD318" s="210"/>
      <c r="AE318" s="161">
        <f t="shared" si="847"/>
        <v>0</v>
      </c>
      <c r="AF318" s="99"/>
      <c r="AG318" s="154"/>
      <c r="AH318" s="154">
        <f t="shared" si="756"/>
        <v>0</v>
      </c>
      <c r="AI318" s="154"/>
      <c r="AJ318" s="154">
        <f t="shared" si="757"/>
        <v>0</v>
      </c>
      <c r="AK318" s="154"/>
      <c r="AL318" s="154">
        <f t="shared" si="758"/>
        <v>0</v>
      </c>
      <c r="AM318" s="154"/>
      <c r="AN318" s="154">
        <f t="shared" si="797"/>
        <v>0</v>
      </c>
      <c r="AO318" s="155"/>
      <c r="AP318" s="154"/>
      <c r="AQ318" s="226">
        <f t="shared" si="848"/>
        <v>0</v>
      </c>
      <c r="AR318" s="154"/>
      <c r="AS318" s="226">
        <f t="shared" si="849"/>
        <v>0</v>
      </c>
      <c r="AT318" s="154"/>
      <c r="AU318" s="226">
        <f t="shared" si="850"/>
        <v>0</v>
      </c>
      <c r="AV318" s="154"/>
      <c r="AW318" s="226">
        <f t="shared" si="851"/>
        <v>0</v>
      </c>
      <c r="AX318" s="155"/>
      <c r="AY318" s="148"/>
      <c r="AZ318" s="232"/>
      <c r="BA318" s="232"/>
      <c r="BB318" s="232"/>
      <c r="BC318" s="232"/>
      <c r="BD318" s="232"/>
      <c r="BE318" s="232"/>
      <c r="BF318" s="232">
        <f t="shared" si="824"/>
        <v>0</v>
      </c>
      <c r="BG318" s="232">
        <f t="shared" si="825"/>
        <v>0</v>
      </c>
      <c r="BH318" s="232">
        <f t="shared" si="826"/>
        <v>0</v>
      </c>
      <c r="BI318" s="232">
        <f t="shared" si="827"/>
        <v>0</v>
      </c>
      <c r="BJ318" s="232">
        <f t="shared" si="828"/>
        <v>0</v>
      </c>
      <c r="BK318" s="232">
        <f t="shared" si="829"/>
        <v>0</v>
      </c>
      <c r="BL318" s="233">
        <f t="shared" si="852"/>
        <v>0</v>
      </c>
      <c r="BM318" s="150"/>
    </row>
    <row r="319" spans="1:65" ht="15" customHeight="1">
      <c r="A319" s="352" t="s">
        <v>490</v>
      </c>
      <c r="B319" s="321"/>
      <c r="C319" s="341"/>
      <c r="D319" s="342"/>
      <c r="E319" s="131"/>
      <c r="F319" s="259"/>
      <c r="G319" s="184"/>
      <c r="H319" s="358"/>
      <c r="I319" s="236"/>
      <c r="J319" s="249"/>
      <c r="K319" s="161"/>
      <c r="L319" s="250"/>
      <c r="M319" s="250"/>
      <c r="N319" s="161"/>
      <c r="O319" s="161"/>
      <c r="P319" s="257"/>
      <c r="Q319" s="210"/>
      <c r="R319" s="161"/>
      <c r="S319" s="257"/>
      <c r="T319" s="210"/>
      <c r="U319" s="161"/>
      <c r="V319" s="257"/>
      <c r="W319" s="210"/>
      <c r="X319" s="161"/>
      <c r="Y319" s="257"/>
      <c r="Z319" s="210"/>
      <c r="AA319" s="210"/>
      <c r="AB319" s="240"/>
      <c r="AC319" s="241"/>
      <c r="AD319" s="210"/>
      <c r="AE319" s="161">
        <f>SUM(AE320:AE321)</f>
        <v>0</v>
      </c>
      <c r="AF319" s="99"/>
      <c r="AG319" s="154"/>
      <c r="AH319" s="154">
        <f t="shared" si="756"/>
        <v>0</v>
      </c>
      <c r="AI319" s="154"/>
      <c r="AJ319" s="154">
        <f t="shared" si="757"/>
        <v>0</v>
      </c>
      <c r="AK319" s="154"/>
      <c r="AL319" s="154">
        <f t="shared" si="758"/>
        <v>0</v>
      </c>
      <c r="AM319" s="154"/>
      <c r="AN319" s="154">
        <f t="shared" si="797"/>
        <v>0</v>
      </c>
      <c r="AO319" s="155"/>
      <c r="AP319" s="154"/>
      <c r="AQ319" s="226"/>
      <c r="AR319" s="154"/>
      <c r="AS319" s="226"/>
      <c r="AT319" s="154"/>
      <c r="AU319" s="226"/>
      <c r="AV319" s="154"/>
      <c r="AW319" s="226"/>
      <c r="AX319" s="155"/>
      <c r="AY319" s="148"/>
      <c r="AZ319" s="232"/>
      <c r="BA319" s="232"/>
      <c r="BB319" s="232"/>
      <c r="BC319" s="232"/>
      <c r="BD319" s="232"/>
      <c r="BE319" s="232"/>
      <c r="BF319" s="232"/>
      <c r="BG319" s="232"/>
      <c r="BH319" s="232"/>
      <c r="BI319" s="232"/>
      <c r="BJ319" s="232"/>
      <c r="BK319" s="232"/>
      <c r="BL319" s="233"/>
      <c r="BM319" s="150"/>
    </row>
    <row r="320" spans="1:65" ht="11.25" customHeight="1">
      <c r="A320" s="307" t="s">
        <v>491</v>
      </c>
      <c r="B320" s="316" t="s">
        <v>161</v>
      </c>
      <c r="C320" s="337"/>
      <c r="D320" s="107">
        <v>29</v>
      </c>
      <c r="E320" s="123" t="s">
        <v>492</v>
      </c>
      <c r="F320" s="123" t="s">
        <v>86</v>
      </c>
      <c r="G320" s="242">
        <v>2.68</v>
      </c>
      <c r="H320" s="359">
        <v>72</v>
      </c>
      <c r="I320" s="243"/>
      <c r="J320" s="115">
        <v>1774927</v>
      </c>
      <c r="K320" s="244"/>
      <c r="L320" s="368">
        <v>43983</v>
      </c>
      <c r="M320" s="369"/>
      <c r="N320" s="244"/>
      <c r="O320" s="368">
        <v>44060</v>
      </c>
      <c r="P320" s="369"/>
      <c r="Q320" s="210"/>
      <c r="R320" s="140"/>
      <c r="S320" s="245">
        <f>IF($D$18="YES", (R320), (0))</f>
        <v>0</v>
      </c>
      <c r="T320" s="210"/>
      <c r="U320" s="140"/>
      <c r="V320" s="245">
        <f>IF($D$18="YES", (U320), (0))</f>
        <v>0</v>
      </c>
      <c r="W320" s="210"/>
      <c r="X320" s="140"/>
      <c r="Y320" s="245">
        <f>IF($D$18="YES", (X320), (0))</f>
        <v>0</v>
      </c>
      <c r="Z320" s="210"/>
      <c r="AA320" s="210"/>
      <c r="AB320" s="240"/>
      <c r="AC320" s="246"/>
      <c r="AD320" s="210"/>
      <c r="AE320" s="161">
        <f t="shared" ref="AE320" si="854">SUM(R320,S320,U320,V320,X320,Y320)</f>
        <v>0</v>
      </c>
      <c r="AF320" s="99"/>
      <c r="AG320" s="154"/>
      <c r="AH320" s="154">
        <f t="shared" si="756"/>
        <v>0</v>
      </c>
      <c r="AI320" s="154"/>
      <c r="AJ320" s="154">
        <f t="shared" si="757"/>
        <v>0</v>
      </c>
      <c r="AK320" s="154"/>
      <c r="AL320" s="154">
        <f t="shared" si="758"/>
        <v>0</v>
      </c>
      <c r="AM320" s="154"/>
      <c r="AN320" s="154">
        <f t="shared" si="797"/>
        <v>0</v>
      </c>
      <c r="AO320" s="155"/>
      <c r="AP320" s="154"/>
      <c r="AQ320" s="226">
        <f>(R320*H320)*G320</f>
        <v>0</v>
      </c>
      <c r="AR320" s="154"/>
      <c r="AS320" s="226">
        <f>(U320*H320)*G320</f>
        <v>0</v>
      </c>
      <c r="AT320" s="154"/>
      <c r="AU320" s="226">
        <f>(X320*H320)*G320</f>
        <v>0</v>
      </c>
      <c r="AV320" s="154"/>
      <c r="AW320" s="226">
        <f>SUM(AP320:AV320)</f>
        <v>0</v>
      </c>
      <c r="AX320" s="155"/>
      <c r="AY320" s="148"/>
      <c r="AZ320" s="232"/>
      <c r="BA320" s="232"/>
      <c r="BB320" s="232"/>
      <c r="BC320" s="232"/>
      <c r="BD320" s="232"/>
      <c r="BE320" s="232"/>
      <c r="BF320" s="232">
        <f>IF($O$18&lt;BF$24,0,IF($O$18&gt;BF$25,0,$AZ320))</f>
        <v>0</v>
      </c>
      <c r="BG320" s="232">
        <f>IF($O$18&lt;BG$24,0,IF($O$18&gt;BG$25,0,$BA320))</f>
        <v>0</v>
      </c>
      <c r="BH320" s="232">
        <f>IF($O$18&lt;BH$24,0,IF($O$18&gt;BH$25,0,$BB320))</f>
        <v>0</v>
      </c>
      <c r="BI320" s="232">
        <f>IF($O$18&lt;BI$24,0,IF($O$18&gt;BI$25,0,$BC320))</f>
        <v>0</v>
      </c>
      <c r="BJ320" s="232">
        <f>IF($O$18&lt;BJ$24,0,IF($O$18&gt;BJ$25,0,$BD320))</f>
        <v>0</v>
      </c>
      <c r="BK320" s="232">
        <f>IF($O$18&lt;BK$24,0,IF($O$18&gt;BK$25,0,$BE320))</f>
        <v>0</v>
      </c>
      <c r="BL320" s="233">
        <f t="shared" ref="BL320" si="855">SUM(BF320:BK320)</f>
        <v>0</v>
      </c>
      <c r="BM320" s="150"/>
    </row>
    <row r="321" spans="1:65" ht="11.25" customHeight="1">
      <c r="A321" s="307" t="s">
        <v>493</v>
      </c>
      <c r="B321" s="316" t="s">
        <v>161</v>
      </c>
      <c r="C321" s="337"/>
      <c r="D321" s="107" t="s">
        <v>98</v>
      </c>
      <c r="E321" s="123" t="s">
        <v>492</v>
      </c>
      <c r="F321" s="123" t="s">
        <v>86</v>
      </c>
      <c r="G321" s="242">
        <v>2.68</v>
      </c>
      <c r="H321" s="359">
        <v>72</v>
      </c>
      <c r="I321" s="243"/>
      <c r="J321" s="115">
        <v>1774997</v>
      </c>
      <c r="K321" s="244"/>
      <c r="L321" s="368">
        <v>43983</v>
      </c>
      <c r="M321" s="369"/>
      <c r="N321" s="244"/>
      <c r="O321" s="368">
        <v>44060</v>
      </c>
      <c r="P321" s="369"/>
      <c r="Q321" s="210"/>
      <c r="R321" s="140"/>
      <c r="S321" s="245">
        <f>IF($D$18="YES", (R321), (0))</f>
        <v>0</v>
      </c>
      <c r="T321" s="210"/>
      <c r="U321" s="140"/>
      <c r="V321" s="245">
        <f>IF($D$18="YES", (U321), (0))</f>
        <v>0</v>
      </c>
      <c r="W321" s="210"/>
      <c r="X321" s="140"/>
      <c r="Y321" s="245">
        <f>IF($D$18="YES", (X321), (0))</f>
        <v>0</v>
      </c>
      <c r="Z321" s="210"/>
      <c r="AA321" s="210"/>
      <c r="AB321" s="240"/>
      <c r="AC321" s="246"/>
      <c r="AD321" s="210"/>
      <c r="AE321" s="161">
        <f t="shared" ref="AE321" si="856">SUM(R321,S321,U321,V321,X321,Y321)</f>
        <v>0</v>
      </c>
      <c r="AF321" s="99"/>
      <c r="AG321" s="154"/>
      <c r="AH321" s="154">
        <f t="shared" ref="AH321" si="857">R321*H321</f>
        <v>0</v>
      </c>
      <c r="AI321" s="154"/>
      <c r="AJ321" s="154">
        <f t="shared" ref="AJ321" si="858">U321*H321</f>
        <v>0</v>
      </c>
      <c r="AK321" s="154"/>
      <c r="AL321" s="154">
        <f t="shared" ref="AL321" si="859">X321*H321</f>
        <v>0</v>
      </c>
      <c r="AM321" s="154"/>
      <c r="AN321" s="154">
        <f t="shared" ref="AN321" si="860">SUM(AH321,AJ321,AL321)</f>
        <v>0</v>
      </c>
      <c r="AO321" s="155"/>
      <c r="AP321" s="154"/>
      <c r="AQ321" s="226">
        <f>(R321*H321)*G321</f>
        <v>0</v>
      </c>
      <c r="AR321" s="154"/>
      <c r="AS321" s="226">
        <f>(U321*H321)*G321</f>
        <v>0</v>
      </c>
      <c r="AT321" s="154"/>
      <c r="AU321" s="226">
        <f>(X321*H321)*G321</f>
        <v>0</v>
      </c>
      <c r="AV321" s="154"/>
      <c r="AW321" s="226">
        <f>SUM(AP321:AV321)</f>
        <v>0</v>
      </c>
      <c r="AX321" s="155"/>
      <c r="AY321" s="148"/>
      <c r="AZ321" s="232"/>
      <c r="BA321" s="232"/>
      <c r="BB321" s="232"/>
      <c r="BC321" s="232"/>
      <c r="BD321" s="232"/>
      <c r="BE321" s="232"/>
      <c r="BF321" s="232">
        <f>IF($O$18&lt;BF$24,0,IF($O$18&gt;BF$25,0,$AZ321))</f>
        <v>0</v>
      </c>
      <c r="BG321" s="232">
        <f>IF($O$18&lt;BG$24,0,IF($O$18&gt;BG$25,0,$BA321))</f>
        <v>0</v>
      </c>
      <c r="BH321" s="232">
        <f>IF($O$18&lt;BH$24,0,IF($O$18&gt;BH$25,0,$BB321))</f>
        <v>0</v>
      </c>
      <c r="BI321" s="232">
        <f>IF($O$18&lt;BI$24,0,IF($O$18&gt;BI$25,0,$BC321))</f>
        <v>0</v>
      </c>
      <c r="BJ321" s="232">
        <f>IF($O$18&lt;BJ$24,0,IF($O$18&gt;BJ$25,0,$BD321))</f>
        <v>0</v>
      </c>
      <c r="BK321" s="232">
        <f>IF($O$18&lt;BK$24,0,IF($O$18&gt;BK$25,0,$BE321))</f>
        <v>0</v>
      </c>
      <c r="BL321" s="233">
        <f t="shared" ref="BL321" si="861">SUM(BF321:BK321)</f>
        <v>0</v>
      </c>
      <c r="BM321" s="150"/>
    </row>
    <row r="322" spans="1:65" ht="15" customHeight="1">
      <c r="A322" s="320" t="s">
        <v>494</v>
      </c>
      <c r="B322" s="321"/>
      <c r="C322" s="341"/>
      <c r="D322" s="342"/>
      <c r="E322" s="131"/>
      <c r="F322" s="259"/>
      <c r="G322" s="184"/>
      <c r="H322" s="358"/>
      <c r="I322" s="236"/>
      <c r="J322" s="249"/>
      <c r="K322" s="161"/>
      <c r="L322" s="250"/>
      <c r="M322" s="250"/>
      <c r="N322" s="161"/>
      <c r="O322" s="161"/>
      <c r="P322" s="257"/>
      <c r="Q322" s="210"/>
      <c r="R322" s="161"/>
      <c r="S322" s="257"/>
      <c r="T322" s="210"/>
      <c r="U322" s="161"/>
      <c r="V322" s="257"/>
      <c r="W322" s="210"/>
      <c r="X322" s="161"/>
      <c r="Y322" s="257"/>
      <c r="Z322" s="210"/>
      <c r="AA322" s="210"/>
      <c r="AB322" s="240"/>
      <c r="AC322" s="241"/>
      <c r="AD322" s="210"/>
      <c r="AE322" s="161">
        <f>SUM(AE323:AE323)</f>
        <v>0</v>
      </c>
      <c r="AF322" s="99"/>
      <c r="AG322" s="154"/>
      <c r="AH322" s="154">
        <f t="shared" si="756"/>
        <v>0</v>
      </c>
      <c r="AI322" s="154"/>
      <c r="AJ322" s="154">
        <f t="shared" si="757"/>
        <v>0</v>
      </c>
      <c r="AK322" s="154"/>
      <c r="AL322" s="154">
        <f t="shared" si="758"/>
        <v>0</v>
      </c>
      <c r="AM322" s="154"/>
      <c r="AN322" s="154">
        <f t="shared" si="797"/>
        <v>0</v>
      </c>
      <c r="AO322" s="155"/>
      <c r="AP322" s="154"/>
      <c r="AQ322" s="226"/>
      <c r="AR322" s="154"/>
      <c r="AS322" s="226"/>
      <c r="AT322" s="154"/>
      <c r="AU322" s="226"/>
      <c r="AV322" s="154"/>
      <c r="AW322" s="226"/>
      <c r="AX322" s="155"/>
      <c r="AY322" s="148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3"/>
      <c r="BM322" s="150"/>
    </row>
    <row r="323" spans="1:65" ht="11.25" customHeight="1">
      <c r="A323" s="353" t="s">
        <v>495</v>
      </c>
      <c r="B323" s="354"/>
      <c r="C323" s="355"/>
      <c r="D323" s="107">
        <v>13</v>
      </c>
      <c r="E323" s="123" t="s">
        <v>134</v>
      </c>
      <c r="F323" s="123" t="s">
        <v>86</v>
      </c>
      <c r="G323" s="242">
        <v>0.85</v>
      </c>
      <c r="H323" s="359">
        <v>72</v>
      </c>
      <c r="I323" s="243"/>
      <c r="J323" s="115">
        <v>1769107</v>
      </c>
      <c r="K323" s="244"/>
      <c r="L323" s="370">
        <v>43983</v>
      </c>
      <c r="M323" s="371"/>
      <c r="N323" s="268"/>
      <c r="O323" s="370">
        <v>44060</v>
      </c>
      <c r="P323" s="371"/>
      <c r="Q323" s="210"/>
      <c r="R323" s="140"/>
      <c r="S323" s="245">
        <f>IF($D$18="YES", (R323), (0))</f>
        <v>0</v>
      </c>
      <c r="T323" s="210"/>
      <c r="U323" s="140"/>
      <c r="V323" s="245">
        <f>IF($D$18="YES", (U323), (0))</f>
        <v>0</v>
      </c>
      <c r="W323" s="210"/>
      <c r="X323" s="140"/>
      <c r="Y323" s="245">
        <f>IF($D$18="YES", (X323), (0))</f>
        <v>0</v>
      </c>
      <c r="Z323" s="210"/>
      <c r="AA323" s="210"/>
      <c r="AB323" s="240"/>
      <c r="AC323" s="246"/>
      <c r="AD323" s="210"/>
      <c r="AE323" s="161">
        <f t="shared" ref="AE323" si="862">SUM(R323,S323,U323,V323,X323,Y323)</f>
        <v>0</v>
      </c>
      <c r="AF323" s="99"/>
      <c r="AG323" s="154"/>
      <c r="AH323" s="154">
        <f t="shared" si="756"/>
        <v>0</v>
      </c>
      <c r="AI323" s="154"/>
      <c r="AJ323" s="154">
        <f t="shared" si="757"/>
        <v>0</v>
      </c>
      <c r="AK323" s="154"/>
      <c r="AL323" s="154">
        <f t="shared" si="758"/>
        <v>0</v>
      </c>
      <c r="AM323" s="154"/>
      <c r="AN323" s="154">
        <f t="shared" si="797"/>
        <v>0</v>
      </c>
      <c r="AO323" s="155"/>
      <c r="AP323" s="154"/>
      <c r="AQ323" s="226">
        <f>(R323*H323)*G323</f>
        <v>0</v>
      </c>
      <c r="AR323" s="154"/>
      <c r="AS323" s="226">
        <f>(U323*H323)*G323</f>
        <v>0</v>
      </c>
      <c r="AT323" s="154"/>
      <c r="AU323" s="226">
        <f>(X323*H323)*G323</f>
        <v>0</v>
      </c>
      <c r="AV323" s="154"/>
      <c r="AW323" s="226">
        <f t="shared" ref="AW323" si="863">SUM(AP323:AV323)</f>
        <v>0</v>
      </c>
      <c r="AX323" s="155"/>
      <c r="AY323" s="148"/>
      <c r="AZ323" s="232"/>
      <c r="BA323" s="232"/>
      <c r="BB323" s="232"/>
      <c r="BC323" s="232"/>
      <c r="BD323" s="232"/>
      <c r="BE323" s="232"/>
      <c r="BF323" s="232">
        <f>IF($O$18&lt;BF$24,0,IF($O$18&gt;BF$25,0,$AZ323))</f>
        <v>0</v>
      </c>
      <c r="BG323" s="232">
        <f>IF($O$18&lt;BG$24,0,IF($O$18&gt;BG$25,0,$BA323))</f>
        <v>0</v>
      </c>
      <c r="BH323" s="232">
        <f>IF($O$18&lt;BH$24,0,IF($O$18&gt;BH$25,0,$BB323))</f>
        <v>0</v>
      </c>
      <c r="BI323" s="232">
        <f>IF($O$18&lt;BI$24,0,IF($O$18&gt;BI$25,0,$BC323))</f>
        <v>0</v>
      </c>
      <c r="BJ323" s="232">
        <f>IF($O$18&lt;BJ$24,0,IF($O$18&gt;BJ$25,0,$BD323))</f>
        <v>0</v>
      </c>
      <c r="BK323" s="232">
        <f>IF($O$18&lt;BK$24,0,IF($O$18&gt;BK$25,0,$BE323))</f>
        <v>0</v>
      </c>
      <c r="BL323" s="233">
        <f t="shared" ref="BL323" si="864">SUM(BF323:BK323)</f>
        <v>0</v>
      </c>
      <c r="BM323" s="150"/>
    </row>
    <row r="324" spans="1:65" ht="12" customHeight="1">
      <c r="A324" s="426"/>
      <c r="B324" s="426"/>
      <c r="C324" s="426"/>
      <c r="D324" s="426"/>
      <c r="E324" s="426"/>
      <c r="F324" s="426"/>
      <c r="G324" s="426"/>
      <c r="H324" s="426"/>
      <c r="I324" s="426"/>
      <c r="J324" s="426"/>
      <c r="K324" s="426"/>
      <c r="L324" s="426"/>
      <c r="M324" s="426"/>
      <c r="N324" s="426"/>
      <c r="O324" s="426"/>
      <c r="P324" s="426"/>
      <c r="Q324" s="426"/>
      <c r="R324" s="426"/>
      <c r="S324" s="426"/>
      <c r="T324" s="426"/>
      <c r="U324" s="426"/>
      <c r="V324" s="426"/>
      <c r="W324" s="426"/>
      <c r="X324" s="426"/>
      <c r="Y324" s="426"/>
      <c r="Z324" s="426"/>
      <c r="AA324" s="161"/>
      <c r="AB324" s="161"/>
      <c r="AC324" s="161"/>
      <c r="AD324" s="161"/>
      <c r="AE324" s="289">
        <v>1</v>
      </c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84"/>
      <c r="BA324" s="184"/>
      <c r="BB324" s="184"/>
      <c r="BC324" s="184"/>
      <c r="BD324" s="184"/>
      <c r="BE324" s="184"/>
      <c r="BF324" s="161"/>
      <c r="BG324" s="161"/>
      <c r="BH324" s="161"/>
      <c r="BI324" s="161"/>
      <c r="BJ324" s="161"/>
      <c r="BK324" s="161"/>
      <c r="BL324" s="161"/>
      <c r="BM324" s="150"/>
    </row>
    <row r="325" spans="1:65" ht="11.25" customHeight="1">
      <c r="A325" s="427" t="s">
        <v>496</v>
      </c>
      <c r="B325" s="428"/>
      <c r="C325" s="428"/>
      <c r="D325" s="428"/>
      <c r="E325" s="428"/>
      <c r="F325" s="428"/>
      <c r="G325" s="428"/>
      <c r="H325" s="428"/>
      <c r="I325" s="428"/>
      <c r="J325" s="428"/>
      <c r="K325" s="428"/>
      <c r="L325" s="428"/>
      <c r="M325" s="428"/>
      <c r="N325" s="428"/>
      <c r="O325" s="428"/>
      <c r="P325" s="428"/>
      <c r="Q325" s="428"/>
      <c r="R325" s="428"/>
      <c r="S325" s="428"/>
      <c r="T325" s="428"/>
      <c r="U325" s="428"/>
      <c r="V325" s="428"/>
      <c r="W325" s="428"/>
      <c r="X325" s="428"/>
      <c r="Y325" s="429"/>
      <c r="Z325" s="94"/>
      <c r="AA325" s="161"/>
      <c r="AB325" s="161"/>
      <c r="AC325" s="161"/>
      <c r="AD325" s="161"/>
      <c r="AE325" s="289">
        <v>1</v>
      </c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84"/>
      <c r="BA325" s="184"/>
      <c r="BB325" s="184"/>
      <c r="BC325" s="184"/>
      <c r="BD325" s="184"/>
      <c r="BE325" s="184"/>
      <c r="BF325" s="161"/>
      <c r="BG325" s="161"/>
      <c r="BH325" s="161"/>
      <c r="BI325" s="161"/>
      <c r="BJ325" s="161"/>
      <c r="BK325" s="161"/>
      <c r="BL325" s="161"/>
      <c r="BM325" s="150"/>
    </row>
    <row r="326" spans="1:65" ht="20.100000000000001" customHeight="1">
      <c r="A326" s="430"/>
      <c r="B326" s="431"/>
      <c r="C326" s="431"/>
      <c r="D326" s="431"/>
      <c r="E326" s="431"/>
      <c r="F326" s="431"/>
      <c r="G326" s="431"/>
      <c r="H326" s="431"/>
      <c r="I326" s="431"/>
      <c r="J326" s="431"/>
      <c r="K326" s="431"/>
      <c r="L326" s="431"/>
      <c r="M326" s="431"/>
      <c r="N326" s="431"/>
      <c r="O326" s="431"/>
      <c r="P326" s="431"/>
      <c r="Q326" s="431"/>
      <c r="R326" s="431"/>
      <c r="S326" s="431"/>
      <c r="T326" s="431"/>
      <c r="U326" s="431"/>
      <c r="V326" s="431"/>
      <c r="W326" s="431"/>
      <c r="X326" s="431"/>
      <c r="Y326" s="432"/>
      <c r="Z326" s="290"/>
      <c r="AA326" s="90"/>
      <c r="AB326" s="90"/>
      <c r="AC326" s="90"/>
      <c r="AD326" s="90"/>
      <c r="AE326" s="289">
        <v>1</v>
      </c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5"/>
      <c r="BA326" s="95"/>
      <c r="BB326" s="95"/>
      <c r="BC326" s="95"/>
      <c r="BD326" s="95"/>
      <c r="BE326" s="95"/>
      <c r="BF326" s="90"/>
      <c r="BG326" s="90"/>
      <c r="BH326" s="90"/>
      <c r="BI326" s="90"/>
      <c r="BJ326" s="90"/>
      <c r="BK326" s="90"/>
      <c r="BL326" s="90"/>
      <c r="BM326" s="92"/>
    </row>
    <row r="327" spans="1:65" ht="20.100000000000001" customHeight="1">
      <c r="A327" s="430"/>
      <c r="B327" s="431"/>
      <c r="C327" s="431"/>
      <c r="D327" s="431"/>
      <c r="E327" s="431"/>
      <c r="F327" s="431"/>
      <c r="G327" s="431"/>
      <c r="H327" s="431"/>
      <c r="I327" s="431"/>
      <c r="J327" s="431"/>
      <c r="K327" s="431"/>
      <c r="L327" s="431"/>
      <c r="M327" s="431"/>
      <c r="N327" s="431"/>
      <c r="O327" s="431"/>
      <c r="P327" s="431"/>
      <c r="Q327" s="431"/>
      <c r="R327" s="431"/>
      <c r="S327" s="431"/>
      <c r="T327" s="431"/>
      <c r="U327" s="431"/>
      <c r="V327" s="431"/>
      <c r="W327" s="431"/>
      <c r="X327" s="431"/>
      <c r="Y327" s="432"/>
      <c r="Z327" s="290"/>
      <c r="AA327" s="150"/>
      <c r="AB327" s="148"/>
      <c r="AC327" s="155"/>
      <c r="AD327" s="155"/>
      <c r="AE327" s="289">
        <v>1</v>
      </c>
      <c r="AF327" s="104"/>
      <c r="AG327" s="291"/>
      <c r="AH327" s="291"/>
      <c r="AI327" s="291"/>
      <c r="AJ327" s="291"/>
      <c r="AK327" s="291"/>
      <c r="AL327" s="291"/>
      <c r="AM327" s="291"/>
      <c r="AN327" s="291"/>
      <c r="AO327" s="155"/>
      <c r="AP327" s="291"/>
      <c r="AQ327" s="291"/>
      <c r="AR327" s="291"/>
      <c r="AS327" s="291"/>
      <c r="AT327" s="291"/>
      <c r="AU327" s="291"/>
      <c r="AV327" s="291"/>
      <c r="AW327" s="291"/>
      <c r="AX327" s="155"/>
      <c r="AY327" s="148"/>
      <c r="AZ327" s="157"/>
      <c r="BA327" s="157"/>
      <c r="BB327" s="157"/>
      <c r="BC327" s="157"/>
      <c r="BD327" s="157"/>
      <c r="BE327" s="157"/>
      <c r="BF327" s="155"/>
      <c r="BG327" s="155"/>
      <c r="BH327" s="155"/>
      <c r="BI327" s="155"/>
      <c r="BJ327" s="155"/>
      <c r="BK327" s="155"/>
      <c r="BL327" s="155"/>
      <c r="BM327" s="150"/>
    </row>
    <row r="328" spans="1:65">
      <c r="A328" s="148"/>
      <c r="B328" s="160"/>
      <c r="C328" s="153"/>
      <c r="F328" s="153"/>
      <c r="G328" s="184"/>
      <c r="H328" s="161"/>
      <c r="I328" s="153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48"/>
      <c r="AC328" s="155"/>
      <c r="AD328" s="155"/>
      <c r="AE328" s="289">
        <v>1</v>
      </c>
      <c r="AF328" s="104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48"/>
      <c r="AZ328" s="157"/>
      <c r="BA328" s="157"/>
      <c r="BB328" s="157"/>
      <c r="BC328" s="157"/>
      <c r="BD328" s="157"/>
      <c r="BE328" s="157"/>
      <c r="BF328" s="155"/>
      <c r="BG328" s="155"/>
      <c r="BH328" s="155"/>
      <c r="BI328" s="155"/>
      <c r="BJ328" s="155"/>
      <c r="BK328" s="155"/>
      <c r="BL328" s="155"/>
      <c r="BM328" s="150"/>
    </row>
    <row r="329" spans="1:65">
      <c r="A329" s="148"/>
      <c r="B329" s="160"/>
      <c r="C329" s="153"/>
      <c r="F329" s="153"/>
      <c r="G329" s="184"/>
      <c r="H329" s="161"/>
      <c r="I329" s="153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48"/>
      <c r="AC329" s="155"/>
      <c r="AD329" s="155"/>
      <c r="AE329" s="289">
        <v>1</v>
      </c>
      <c r="AF329" s="104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48"/>
      <c r="AZ329" s="157"/>
      <c r="BA329" s="157"/>
      <c r="BB329" s="157"/>
      <c r="BC329" s="157"/>
      <c r="BD329" s="157"/>
      <c r="BE329" s="157"/>
      <c r="BF329" s="155"/>
      <c r="BG329" s="155"/>
      <c r="BH329" s="155"/>
      <c r="BI329" s="155"/>
      <c r="BJ329" s="155"/>
      <c r="BK329" s="155"/>
      <c r="BL329" s="155"/>
      <c r="BM329" s="150"/>
    </row>
    <row r="330" spans="1:65">
      <c r="A330" s="148"/>
      <c r="B330" s="160"/>
      <c r="C330" s="153"/>
      <c r="F330" s="153"/>
      <c r="G330" s="184"/>
      <c r="H330" s="161"/>
      <c r="I330" s="153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48"/>
      <c r="AC330" s="155"/>
      <c r="AD330" s="155"/>
      <c r="AE330" s="289">
        <v>1</v>
      </c>
      <c r="AF330" s="104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48"/>
      <c r="AZ330" s="157"/>
      <c r="BA330" s="157"/>
      <c r="BB330" s="157"/>
      <c r="BC330" s="157"/>
      <c r="BD330" s="157"/>
      <c r="BE330" s="157"/>
      <c r="BF330" s="155"/>
      <c r="BG330" s="155"/>
      <c r="BH330" s="155"/>
      <c r="BI330" s="155"/>
      <c r="BJ330" s="155"/>
      <c r="BK330" s="155"/>
      <c r="BL330" s="155"/>
      <c r="BM330" s="150"/>
    </row>
    <row r="331" spans="1:65">
      <c r="A331" s="148"/>
      <c r="B331" s="160"/>
      <c r="C331" s="153"/>
      <c r="F331" s="153"/>
      <c r="G331" s="184"/>
      <c r="H331" s="161"/>
      <c r="I331" s="153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48"/>
      <c r="AC331" s="155"/>
      <c r="AD331" s="155"/>
      <c r="AE331" s="289">
        <v>1</v>
      </c>
      <c r="AF331" s="104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48"/>
      <c r="AZ331" s="157"/>
      <c r="BA331" s="157"/>
      <c r="BB331" s="157"/>
      <c r="BC331" s="157"/>
      <c r="BD331" s="157"/>
      <c r="BE331" s="157"/>
      <c r="BF331" s="155"/>
      <c r="BG331" s="155"/>
      <c r="BH331" s="155"/>
      <c r="BI331" s="155"/>
      <c r="BJ331" s="155"/>
      <c r="BK331" s="155"/>
      <c r="BL331" s="155"/>
      <c r="BM331" s="150"/>
    </row>
    <row r="332" spans="1:65">
      <c r="A332" s="148"/>
      <c r="B332" s="160"/>
      <c r="C332" s="153"/>
      <c r="F332" s="153"/>
      <c r="G332" s="184"/>
      <c r="H332" s="161"/>
      <c r="I332" s="153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48"/>
      <c r="AC332" s="155"/>
      <c r="AD332" s="155"/>
      <c r="AE332" s="289">
        <v>1</v>
      </c>
      <c r="AF332" s="104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48"/>
      <c r="AZ332" s="157"/>
      <c r="BA332" s="157"/>
      <c r="BB332" s="157"/>
      <c r="BC332" s="157"/>
      <c r="BD332" s="157"/>
      <c r="BE332" s="157"/>
      <c r="BF332" s="155"/>
      <c r="BG332" s="155"/>
      <c r="BH332" s="155"/>
      <c r="BI332" s="155"/>
      <c r="BJ332" s="155"/>
      <c r="BK332" s="155"/>
      <c r="BL332" s="155"/>
      <c r="BM332" s="150"/>
    </row>
    <row r="333" spans="1:65">
      <c r="A333" s="148"/>
      <c r="B333" s="160"/>
      <c r="C333" s="153"/>
      <c r="F333" s="153"/>
      <c r="G333" s="184"/>
      <c r="H333" s="161"/>
      <c r="I333" s="153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48"/>
      <c r="AC333" s="155"/>
      <c r="AD333" s="155"/>
      <c r="AE333" s="289">
        <v>1</v>
      </c>
      <c r="AF333" s="104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48"/>
      <c r="AZ333" s="157"/>
      <c r="BA333" s="157"/>
      <c r="BB333" s="157"/>
      <c r="BC333" s="157"/>
      <c r="BD333" s="157"/>
      <c r="BE333" s="157"/>
      <c r="BF333" s="155"/>
      <c r="BG333" s="155"/>
      <c r="BH333" s="155"/>
      <c r="BI333" s="155"/>
      <c r="BJ333" s="155"/>
      <c r="BK333" s="155"/>
      <c r="BL333" s="155"/>
      <c r="BM333" s="150"/>
    </row>
    <row r="334" spans="1:65">
      <c r="A334" s="148"/>
      <c r="B334" s="160"/>
      <c r="C334" s="153"/>
      <c r="F334" s="153"/>
      <c r="G334" s="184"/>
      <c r="H334" s="161"/>
      <c r="I334" s="153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48"/>
      <c r="AC334" s="155"/>
      <c r="AD334" s="155"/>
      <c r="AE334" s="289">
        <v>1</v>
      </c>
      <c r="AF334" s="104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48"/>
      <c r="AZ334" s="157"/>
      <c r="BA334" s="157"/>
      <c r="BB334" s="157"/>
      <c r="BC334" s="157"/>
      <c r="BD334" s="157"/>
      <c r="BE334" s="157"/>
      <c r="BF334" s="155"/>
      <c r="BG334" s="155"/>
      <c r="BH334" s="155"/>
      <c r="BI334" s="155"/>
      <c r="BJ334" s="155"/>
      <c r="BK334" s="155"/>
      <c r="BL334" s="155"/>
      <c r="BM334" s="150"/>
    </row>
    <row r="335" spans="1:65">
      <c r="A335" s="148"/>
      <c r="B335" s="160"/>
      <c r="C335" s="153"/>
      <c r="F335" s="153"/>
      <c r="G335" s="184"/>
      <c r="H335" s="161"/>
      <c r="I335" s="153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48"/>
      <c r="AC335" s="155"/>
      <c r="AD335" s="155"/>
      <c r="AE335" s="289">
        <v>1</v>
      </c>
      <c r="AF335" s="104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48"/>
      <c r="AZ335" s="157"/>
      <c r="BA335" s="157"/>
      <c r="BB335" s="157"/>
      <c r="BC335" s="157"/>
      <c r="BD335" s="157"/>
      <c r="BE335" s="157"/>
      <c r="BF335" s="155"/>
      <c r="BG335" s="155"/>
      <c r="BH335" s="155"/>
      <c r="BI335" s="155"/>
      <c r="BJ335" s="155"/>
      <c r="BK335" s="155"/>
      <c r="BL335" s="155"/>
      <c r="BM335" s="150"/>
    </row>
    <row r="336" spans="1:65">
      <c r="A336" s="148"/>
      <c r="B336" s="160"/>
      <c r="C336" s="153"/>
      <c r="F336" s="153"/>
      <c r="G336" s="184"/>
      <c r="H336" s="161"/>
      <c r="I336" s="153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48"/>
      <c r="AC336" s="155"/>
      <c r="AD336" s="155"/>
      <c r="AE336" s="289">
        <v>1</v>
      </c>
      <c r="AF336" s="104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48"/>
      <c r="AZ336" s="157"/>
      <c r="BA336" s="157"/>
      <c r="BB336" s="157"/>
      <c r="BC336" s="157"/>
      <c r="BD336" s="157"/>
      <c r="BE336" s="157"/>
      <c r="BF336" s="155"/>
      <c r="BG336" s="155"/>
      <c r="BH336" s="155"/>
      <c r="BI336" s="155"/>
      <c r="BJ336" s="155"/>
      <c r="BK336" s="155"/>
      <c r="BL336" s="155"/>
      <c r="BM336" s="150"/>
    </row>
    <row r="337" spans="1:65">
      <c r="A337" s="148"/>
      <c r="B337" s="160"/>
      <c r="C337" s="153"/>
      <c r="F337" s="153"/>
      <c r="G337" s="184"/>
      <c r="H337" s="161"/>
      <c r="I337" s="153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48"/>
      <c r="AC337" s="155"/>
      <c r="AD337" s="155"/>
      <c r="AE337" s="289">
        <v>1</v>
      </c>
      <c r="AF337" s="104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48"/>
      <c r="AZ337" s="157"/>
      <c r="BA337" s="157"/>
      <c r="BB337" s="157"/>
      <c r="BC337" s="157"/>
      <c r="BD337" s="157"/>
      <c r="BE337" s="157"/>
      <c r="BF337" s="155"/>
      <c r="BG337" s="155"/>
      <c r="BH337" s="155"/>
      <c r="BI337" s="155"/>
      <c r="BJ337" s="155"/>
      <c r="BK337" s="155"/>
      <c r="BL337" s="155"/>
      <c r="BM337" s="150"/>
    </row>
    <row r="338" spans="1:65">
      <c r="A338" s="148"/>
      <c r="B338" s="160"/>
      <c r="C338" s="153"/>
      <c r="F338" s="153"/>
      <c r="G338" s="184"/>
      <c r="H338" s="161"/>
      <c r="I338" s="153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48"/>
      <c r="AC338" s="155"/>
      <c r="AD338" s="155"/>
      <c r="AE338" s="289">
        <v>1</v>
      </c>
      <c r="AF338" s="104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48"/>
      <c r="AZ338" s="157"/>
      <c r="BA338" s="157"/>
      <c r="BB338" s="157"/>
      <c r="BC338" s="157"/>
      <c r="BD338" s="157"/>
      <c r="BE338" s="157"/>
      <c r="BF338" s="155"/>
      <c r="BG338" s="155"/>
      <c r="BH338" s="155"/>
      <c r="BI338" s="155"/>
      <c r="BJ338" s="155"/>
      <c r="BK338" s="155"/>
      <c r="BL338" s="155"/>
      <c r="BM338" s="150"/>
    </row>
    <row r="339" spans="1:65">
      <c r="A339" s="148"/>
      <c r="B339" s="160"/>
      <c r="C339" s="153"/>
      <c r="F339" s="153"/>
      <c r="G339" s="184"/>
      <c r="H339" s="161"/>
      <c r="I339" s="153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48"/>
      <c r="AC339" s="155"/>
      <c r="AD339" s="155"/>
      <c r="AE339" s="289">
        <v>1</v>
      </c>
      <c r="AF339" s="104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48"/>
      <c r="AZ339" s="157"/>
      <c r="BA339" s="157"/>
      <c r="BB339" s="157"/>
      <c r="BC339" s="157"/>
      <c r="BD339" s="157"/>
      <c r="BE339" s="157"/>
      <c r="BF339" s="155"/>
      <c r="BG339" s="155"/>
      <c r="BH339" s="155"/>
      <c r="BI339" s="155"/>
      <c r="BJ339" s="155"/>
      <c r="BK339" s="155"/>
      <c r="BL339" s="155"/>
      <c r="BM339" s="150"/>
    </row>
    <row r="340" spans="1:65">
      <c r="A340" s="148"/>
      <c r="B340" s="160"/>
      <c r="C340" s="153"/>
      <c r="F340" s="153"/>
      <c r="G340" s="184"/>
      <c r="H340" s="161"/>
      <c r="I340" s="153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48"/>
      <c r="AC340" s="155"/>
      <c r="AD340" s="155"/>
      <c r="AE340" s="289">
        <v>1</v>
      </c>
      <c r="AF340" s="104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48"/>
      <c r="AZ340" s="157"/>
      <c r="BA340" s="157"/>
      <c r="BB340" s="157"/>
      <c r="BC340" s="157"/>
      <c r="BD340" s="157"/>
      <c r="BE340" s="157"/>
      <c r="BF340" s="155"/>
      <c r="BG340" s="155"/>
      <c r="BH340" s="155"/>
      <c r="BI340" s="155"/>
      <c r="BJ340" s="155"/>
      <c r="BK340" s="155"/>
      <c r="BL340" s="155"/>
      <c r="BM340" s="150"/>
    </row>
    <row r="341" spans="1:65">
      <c r="A341" s="148"/>
      <c r="B341" s="160"/>
      <c r="C341" s="153"/>
      <c r="F341" s="153"/>
      <c r="G341" s="184"/>
      <c r="H341" s="161"/>
      <c r="I341" s="153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48"/>
      <c r="AC341" s="155"/>
      <c r="AD341" s="155"/>
      <c r="AE341" s="289">
        <v>1</v>
      </c>
      <c r="AF341" s="104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48"/>
      <c r="AZ341" s="157"/>
      <c r="BA341" s="157"/>
      <c r="BB341" s="157"/>
      <c r="BC341" s="157"/>
      <c r="BD341" s="157"/>
      <c r="BE341" s="157"/>
      <c r="BF341" s="155"/>
      <c r="BG341" s="155"/>
      <c r="BH341" s="155"/>
      <c r="BI341" s="155"/>
      <c r="BJ341" s="155"/>
      <c r="BK341" s="155"/>
      <c r="BL341" s="155"/>
      <c r="BM341" s="150"/>
    </row>
    <row r="342" spans="1:65">
      <c r="A342" s="148"/>
      <c r="B342" s="160"/>
      <c r="C342" s="153"/>
      <c r="F342" s="153"/>
      <c r="G342" s="184"/>
      <c r="H342" s="161"/>
      <c r="I342" s="153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48"/>
      <c r="AC342" s="155"/>
      <c r="AD342" s="155"/>
      <c r="AE342" s="289">
        <v>1</v>
      </c>
      <c r="AF342" s="104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48"/>
      <c r="AZ342" s="157"/>
      <c r="BA342" s="157"/>
      <c r="BB342" s="157"/>
      <c r="BC342" s="157"/>
      <c r="BD342" s="157"/>
      <c r="BE342" s="157"/>
      <c r="BF342" s="155"/>
      <c r="BG342" s="155"/>
      <c r="BH342" s="155"/>
      <c r="BI342" s="155"/>
      <c r="BJ342" s="155"/>
      <c r="BK342" s="155"/>
      <c r="BL342" s="155"/>
      <c r="BM342" s="150"/>
    </row>
    <row r="343" spans="1:65">
      <c r="A343" s="148"/>
      <c r="B343" s="160"/>
      <c r="C343" s="153"/>
      <c r="F343" s="153"/>
      <c r="G343" s="184"/>
      <c r="H343" s="161"/>
      <c r="I343" s="153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48"/>
      <c r="AC343" s="155"/>
      <c r="AD343" s="155"/>
      <c r="AE343" s="289">
        <v>1</v>
      </c>
      <c r="AF343" s="104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48"/>
      <c r="AZ343" s="157"/>
      <c r="BA343" s="157"/>
      <c r="BB343" s="157"/>
      <c r="BC343" s="157"/>
      <c r="BD343" s="157"/>
      <c r="BE343" s="157"/>
      <c r="BF343" s="155"/>
      <c r="BG343" s="155"/>
      <c r="BH343" s="155"/>
      <c r="BI343" s="155"/>
      <c r="BJ343" s="155"/>
      <c r="BK343" s="155"/>
      <c r="BL343" s="155"/>
      <c r="BM343" s="150"/>
    </row>
    <row r="344" spans="1:65">
      <c r="A344" s="148"/>
      <c r="B344" s="160"/>
      <c r="C344" s="153"/>
      <c r="F344" s="153"/>
      <c r="G344" s="184"/>
      <c r="H344" s="161"/>
      <c r="I344" s="153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48"/>
      <c r="AC344" s="155"/>
      <c r="AD344" s="155"/>
      <c r="AE344" s="289">
        <v>1</v>
      </c>
      <c r="AF344" s="104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48"/>
      <c r="AZ344" s="157"/>
      <c r="BA344" s="157"/>
      <c r="BB344" s="157"/>
      <c r="BC344" s="157"/>
      <c r="BD344" s="157"/>
      <c r="BE344" s="157"/>
      <c r="BF344" s="155"/>
      <c r="BG344" s="155"/>
      <c r="BH344" s="155"/>
      <c r="BI344" s="155"/>
      <c r="BJ344" s="155"/>
      <c r="BK344" s="155"/>
      <c r="BL344" s="155"/>
      <c r="BM344" s="150"/>
    </row>
    <row r="345" spans="1:65">
      <c r="A345" s="148"/>
      <c r="B345" s="160"/>
      <c r="C345" s="153"/>
      <c r="F345" s="153"/>
      <c r="G345" s="184"/>
      <c r="H345" s="161"/>
      <c r="I345" s="153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48"/>
      <c r="AC345" s="155"/>
      <c r="AD345" s="155"/>
      <c r="AE345" s="289">
        <v>1</v>
      </c>
      <c r="AF345" s="104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48"/>
      <c r="AZ345" s="157"/>
      <c r="BA345" s="157"/>
      <c r="BB345" s="157"/>
      <c r="BC345" s="157"/>
      <c r="BD345" s="157"/>
      <c r="BE345" s="157"/>
      <c r="BF345" s="155"/>
      <c r="BG345" s="155"/>
      <c r="BH345" s="155"/>
      <c r="BI345" s="155"/>
      <c r="BJ345" s="155"/>
      <c r="BK345" s="155"/>
      <c r="BL345" s="155"/>
      <c r="BM345" s="150"/>
    </row>
    <row r="346" spans="1:65">
      <c r="A346" s="148"/>
      <c r="B346" s="160"/>
      <c r="C346" s="153"/>
      <c r="F346" s="153"/>
      <c r="G346" s="184"/>
      <c r="H346" s="161"/>
      <c r="I346" s="153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48"/>
      <c r="AC346" s="155"/>
      <c r="AD346" s="155"/>
      <c r="AE346" s="289">
        <v>1</v>
      </c>
      <c r="AF346" s="104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48"/>
      <c r="AZ346" s="157"/>
      <c r="BA346" s="157"/>
      <c r="BB346" s="157"/>
      <c r="BC346" s="157"/>
      <c r="BD346" s="157"/>
      <c r="BE346" s="157"/>
      <c r="BF346" s="155"/>
      <c r="BG346" s="155"/>
      <c r="BH346" s="155"/>
      <c r="BI346" s="155"/>
      <c r="BJ346" s="155"/>
      <c r="BK346" s="155"/>
      <c r="BL346" s="155"/>
      <c r="BM346" s="150"/>
    </row>
    <row r="347" spans="1:65">
      <c r="A347" s="148"/>
      <c r="B347" s="160"/>
      <c r="C347" s="153"/>
      <c r="F347" s="153"/>
      <c r="G347" s="184"/>
      <c r="H347" s="161"/>
      <c r="I347" s="153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48"/>
      <c r="AC347" s="155"/>
      <c r="AD347" s="155"/>
      <c r="AE347" s="289">
        <v>1</v>
      </c>
      <c r="AF347" s="104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48"/>
      <c r="AZ347" s="157"/>
      <c r="BA347" s="157"/>
      <c r="BB347" s="157"/>
      <c r="BC347" s="157"/>
      <c r="BD347" s="157"/>
      <c r="BE347" s="157"/>
      <c r="BF347" s="155"/>
      <c r="BG347" s="155"/>
      <c r="BH347" s="155"/>
      <c r="BI347" s="155"/>
      <c r="BJ347" s="155"/>
      <c r="BK347" s="155"/>
      <c r="BL347" s="155"/>
      <c r="BM347" s="150"/>
    </row>
    <row r="348" spans="1:65">
      <c r="A348" s="148"/>
      <c r="B348" s="160"/>
      <c r="C348" s="153"/>
      <c r="F348" s="153"/>
      <c r="G348" s="184"/>
      <c r="H348" s="161"/>
      <c r="I348" s="153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48"/>
      <c r="AC348" s="155"/>
      <c r="AD348" s="155"/>
      <c r="AE348" s="289">
        <v>1</v>
      </c>
      <c r="AF348" s="104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48"/>
      <c r="AZ348" s="157"/>
      <c r="BA348" s="157"/>
      <c r="BB348" s="157"/>
      <c r="BC348" s="157"/>
      <c r="BD348" s="157"/>
      <c r="BE348" s="157"/>
      <c r="BF348" s="155"/>
      <c r="BG348" s="155"/>
      <c r="BH348" s="155"/>
      <c r="BI348" s="155"/>
      <c r="BJ348" s="155"/>
      <c r="BK348" s="155"/>
      <c r="BL348" s="155"/>
      <c r="BM348" s="150"/>
    </row>
    <row r="349" spans="1:65">
      <c r="A349" s="148"/>
      <c r="B349" s="160"/>
      <c r="C349" s="153"/>
      <c r="F349" s="153"/>
      <c r="G349" s="184"/>
      <c r="H349" s="161"/>
      <c r="I349" s="153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48"/>
      <c r="AC349" s="155"/>
      <c r="AD349" s="155"/>
      <c r="AE349" s="289">
        <v>1</v>
      </c>
      <c r="AF349" s="104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48"/>
      <c r="AZ349" s="157"/>
      <c r="BA349" s="157"/>
      <c r="BB349" s="157"/>
      <c r="BC349" s="157"/>
      <c r="BD349" s="157"/>
      <c r="BE349" s="157"/>
      <c r="BF349" s="155"/>
      <c r="BG349" s="155"/>
      <c r="BH349" s="155"/>
      <c r="BI349" s="155"/>
      <c r="BJ349" s="155"/>
      <c r="BK349" s="155"/>
      <c r="BL349" s="155"/>
      <c r="BM349" s="150"/>
    </row>
    <row r="350" spans="1:65">
      <c r="A350" s="148"/>
      <c r="B350" s="160"/>
      <c r="C350" s="153"/>
      <c r="F350" s="153"/>
      <c r="G350" s="184"/>
      <c r="H350" s="161"/>
      <c r="I350" s="153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48"/>
      <c r="AC350" s="155"/>
      <c r="AD350" s="155"/>
      <c r="AE350" s="289">
        <v>1</v>
      </c>
      <c r="AF350" s="104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48"/>
      <c r="AZ350" s="157"/>
      <c r="BA350" s="157"/>
      <c r="BB350" s="157"/>
      <c r="BC350" s="157"/>
      <c r="BD350" s="157"/>
      <c r="BE350" s="157"/>
      <c r="BF350" s="155"/>
      <c r="BG350" s="155"/>
      <c r="BH350" s="155"/>
      <c r="BI350" s="155"/>
      <c r="BJ350" s="155"/>
      <c r="BK350" s="155"/>
      <c r="BL350" s="155"/>
      <c r="BM350" s="150"/>
    </row>
    <row r="351" spans="1:65">
      <c r="A351" s="148"/>
      <c r="B351" s="160"/>
      <c r="C351" s="153"/>
      <c r="F351" s="153"/>
      <c r="G351" s="184"/>
      <c r="H351" s="161"/>
      <c r="I351" s="153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48"/>
      <c r="AC351" s="155"/>
      <c r="AD351" s="155"/>
      <c r="AE351" s="289">
        <v>1</v>
      </c>
      <c r="AF351" s="104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48"/>
      <c r="AZ351" s="157"/>
      <c r="BA351" s="157"/>
      <c r="BB351" s="157"/>
      <c r="BC351" s="157"/>
      <c r="BD351" s="157"/>
      <c r="BE351" s="157"/>
      <c r="BF351" s="155"/>
      <c r="BG351" s="155"/>
      <c r="BH351" s="155"/>
      <c r="BI351" s="155"/>
      <c r="BJ351" s="155"/>
      <c r="BK351" s="155"/>
      <c r="BL351" s="155"/>
      <c r="BM351" s="150"/>
    </row>
    <row r="352" spans="1:65">
      <c r="A352" s="148"/>
      <c r="B352" s="160"/>
      <c r="C352" s="153"/>
      <c r="F352" s="153"/>
      <c r="G352" s="184"/>
      <c r="H352" s="161"/>
      <c r="I352" s="153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48"/>
      <c r="AC352" s="155"/>
      <c r="AD352" s="155"/>
      <c r="AE352" s="289">
        <v>1</v>
      </c>
      <c r="AF352" s="104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48"/>
      <c r="AZ352" s="157"/>
      <c r="BA352" s="157"/>
      <c r="BB352" s="157"/>
      <c r="BC352" s="157"/>
      <c r="BD352" s="157"/>
      <c r="BE352" s="157"/>
      <c r="BF352" s="155"/>
      <c r="BG352" s="155"/>
      <c r="BH352" s="155"/>
      <c r="BI352" s="155"/>
      <c r="BJ352" s="155"/>
      <c r="BK352" s="155"/>
      <c r="BL352" s="155"/>
      <c r="BM352" s="150"/>
    </row>
    <row r="353" spans="31:31">
      <c r="AE353" s="289">
        <v>1</v>
      </c>
    </row>
    <row r="354" spans="31:31">
      <c r="AE354" s="289">
        <v>1</v>
      </c>
    </row>
    <row r="355" spans="31:31">
      <c r="AE355" s="289">
        <v>1</v>
      </c>
    </row>
    <row r="356" spans="31:31">
      <c r="AE356" s="289">
        <v>1</v>
      </c>
    </row>
    <row r="357" spans="31:31">
      <c r="AE357" s="289">
        <v>1</v>
      </c>
    </row>
    <row r="358" spans="31:31">
      <c r="AE358" s="289">
        <v>1</v>
      </c>
    </row>
    <row r="359" spans="31:31">
      <c r="AE359" s="289">
        <v>1</v>
      </c>
    </row>
    <row r="360" spans="31:31">
      <c r="AE360" s="289">
        <v>1</v>
      </c>
    </row>
    <row r="361" spans="31:31">
      <c r="AE361" s="289">
        <v>1</v>
      </c>
    </row>
    <row r="362" spans="31:31">
      <c r="AE362" s="289">
        <v>1</v>
      </c>
    </row>
    <row r="363" spans="31:31">
      <c r="AE363" s="289">
        <v>1</v>
      </c>
    </row>
    <row r="364" spans="31:31">
      <c r="AE364" s="289">
        <v>1</v>
      </c>
    </row>
    <row r="365" spans="31:31">
      <c r="AE365" s="289">
        <v>1</v>
      </c>
    </row>
    <row r="366" spans="31:31">
      <c r="AE366" s="289">
        <v>1</v>
      </c>
    </row>
    <row r="367" spans="31:31">
      <c r="AE367" s="289">
        <v>1</v>
      </c>
    </row>
    <row r="368" spans="31:31">
      <c r="AE368" s="289">
        <v>1</v>
      </c>
    </row>
    <row r="369" spans="31:31">
      <c r="AE369" s="289">
        <v>1</v>
      </c>
    </row>
    <row r="370" spans="31:31">
      <c r="AE370" s="289">
        <v>1</v>
      </c>
    </row>
    <row r="371" spans="31:31">
      <c r="AE371" s="289">
        <v>1</v>
      </c>
    </row>
    <row r="372" spans="31:31">
      <c r="AE372" s="289">
        <v>1</v>
      </c>
    </row>
    <row r="373" spans="31:31">
      <c r="AE373" s="289">
        <v>1</v>
      </c>
    </row>
    <row r="374" spans="31:31">
      <c r="AE374" s="289">
        <v>1</v>
      </c>
    </row>
    <row r="375" spans="31:31">
      <c r="AE375" s="289">
        <v>1</v>
      </c>
    </row>
    <row r="376" spans="31:31">
      <c r="AE376" s="289">
        <v>1</v>
      </c>
    </row>
    <row r="377" spans="31:31">
      <c r="AE377" s="289">
        <v>1</v>
      </c>
    </row>
    <row r="378" spans="31:31">
      <c r="AE378" s="289">
        <v>1</v>
      </c>
    </row>
    <row r="379" spans="31:31">
      <c r="AE379" s="289">
        <v>1</v>
      </c>
    </row>
    <row r="380" spans="31:31">
      <c r="AE380" s="289">
        <v>1</v>
      </c>
    </row>
    <row r="381" spans="31:31">
      <c r="AE381" s="289">
        <v>1</v>
      </c>
    </row>
    <row r="1048568" spans="15:16">
      <c r="O1048568" s="368"/>
      <c r="P1048568" s="369"/>
    </row>
  </sheetData>
  <sheetProtection password="DBC5" sheet="1" objects="1" scenarios="1" selectLockedCells="1" autoFilter="0"/>
  <autoFilter ref="AE1:AE1048568" xr:uid="{00000000-0009-0000-0000-000000000000}"/>
  <customSheetViews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00000000-0000-0000-0000-000000000000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00000000-0000-0000-0000-000000000000}"/>
    </customSheetView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00000000-0000-0000-0000-000000000000}"/>
    </customSheetView>
  </customSheetViews>
  <mergeCells count="577">
    <mergeCell ref="O1048568:P1048568"/>
    <mergeCell ref="O193:P193"/>
    <mergeCell ref="L195:M195"/>
    <mergeCell ref="O195:P195"/>
    <mergeCell ref="L197:M197"/>
    <mergeCell ref="O197:P197"/>
    <mergeCell ref="L198:M198"/>
    <mergeCell ref="O198:P198"/>
    <mergeCell ref="L203:M203"/>
    <mergeCell ref="O203:P203"/>
    <mergeCell ref="L263:M263"/>
    <mergeCell ref="L265:M265"/>
    <mergeCell ref="L264:M264"/>
    <mergeCell ref="L276:M276"/>
    <mergeCell ref="L266:M266"/>
    <mergeCell ref="L279:M279"/>
    <mergeCell ref="L249:M249"/>
    <mergeCell ref="L282:M282"/>
    <mergeCell ref="O282:P282"/>
    <mergeCell ref="A327:Y327"/>
    <mergeCell ref="L317:M317"/>
    <mergeCell ref="L318:M318"/>
    <mergeCell ref="L280:M280"/>
    <mergeCell ref="L321:M321"/>
    <mergeCell ref="O321:P321"/>
    <mergeCell ref="L278:M278"/>
    <mergeCell ref="L289:M289"/>
    <mergeCell ref="L284:M284"/>
    <mergeCell ref="L316:M316"/>
    <mergeCell ref="L291:M291"/>
    <mergeCell ref="L292:M292"/>
    <mergeCell ref="L295:M295"/>
    <mergeCell ref="L296:M296"/>
    <mergeCell ref="L293:M293"/>
    <mergeCell ref="L294:M294"/>
    <mergeCell ref="L285:M285"/>
    <mergeCell ref="L286:M286"/>
    <mergeCell ref="L283:M283"/>
    <mergeCell ref="L287:M287"/>
    <mergeCell ref="O280:P280"/>
    <mergeCell ref="L281:M281"/>
    <mergeCell ref="O281:P281"/>
    <mergeCell ref="L313:M313"/>
    <mergeCell ref="L314:M314"/>
    <mergeCell ref="O313:P313"/>
    <mergeCell ref="O294:P294"/>
    <mergeCell ref="O295:P295"/>
    <mergeCell ref="O296:P296"/>
    <mergeCell ref="L189:M189"/>
    <mergeCell ref="O189:P189"/>
    <mergeCell ref="O191:P191"/>
    <mergeCell ref="L192:M192"/>
    <mergeCell ref="O192:P192"/>
    <mergeCell ref="O188:P188"/>
    <mergeCell ref="O190:P190"/>
    <mergeCell ref="O310:P310"/>
    <mergeCell ref="L312:M312"/>
    <mergeCell ref="O312:P312"/>
    <mergeCell ref="L226:M226"/>
    <mergeCell ref="L305:M305"/>
    <mergeCell ref="L298:M298"/>
    <mergeCell ref="L300:M300"/>
    <mergeCell ref="L302:M302"/>
    <mergeCell ref="L303:M303"/>
    <mergeCell ref="L306:M306"/>
    <mergeCell ref="L310:M310"/>
    <mergeCell ref="L228:M228"/>
    <mergeCell ref="L248:M248"/>
    <mergeCell ref="L251:M251"/>
    <mergeCell ref="L239:M239"/>
    <mergeCell ref="L235:M235"/>
    <mergeCell ref="L229:M229"/>
    <mergeCell ref="L187:M187"/>
    <mergeCell ref="O187:P187"/>
    <mergeCell ref="L162:M162"/>
    <mergeCell ref="O162:P162"/>
    <mergeCell ref="L174:M174"/>
    <mergeCell ref="O174:P174"/>
    <mergeCell ref="L173:M173"/>
    <mergeCell ref="O173:P173"/>
    <mergeCell ref="L185:M185"/>
    <mergeCell ref="O180:P180"/>
    <mergeCell ref="O182:P182"/>
    <mergeCell ref="O177:P177"/>
    <mergeCell ref="O178:P178"/>
    <mergeCell ref="O181:P181"/>
    <mergeCell ref="O167:P167"/>
    <mergeCell ref="O169:P169"/>
    <mergeCell ref="L177:M177"/>
    <mergeCell ref="O148:P148"/>
    <mergeCell ref="L159:M159"/>
    <mergeCell ref="L160:M160"/>
    <mergeCell ref="L161:M161"/>
    <mergeCell ref="L163:M163"/>
    <mergeCell ref="L164:M164"/>
    <mergeCell ref="L120:M120"/>
    <mergeCell ref="L124:M124"/>
    <mergeCell ref="L126:M126"/>
    <mergeCell ref="L128:M128"/>
    <mergeCell ref="L129:M129"/>
    <mergeCell ref="L130:M130"/>
    <mergeCell ref="L131:M131"/>
    <mergeCell ref="L133:M133"/>
    <mergeCell ref="L125:M125"/>
    <mergeCell ref="L127:M127"/>
    <mergeCell ref="L153:M153"/>
    <mergeCell ref="L156:M156"/>
    <mergeCell ref="L147:M147"/>
    <mergeCell ref="L148:M148"/>
    <mergeCell ref="L154:M154"/>
    <mergeCell ref="L150:M150"/>
    <mergeCell ref="L158:M158"/>
    <mergeCell ref="O143:P143"/>
    <mergeCell ref="L135:M135"/>
    <mergeCell ref="L136:M136"/>
    <mergeCell ref="L137:M137"/>
    <mergeCell ref="L138:M138"/>
    <mergeCell ref="L139:M139"/>
    <mergeCell ref="L140:M140"/>
    <mergeCell ref="L134:M134"/>
    <mergeCell ref="L143:M143"/>
    <mergeCell ref="L57:M57"/>
    <mergeCell ref="L111:M111"/>
    <mergeCell ref="L81:M81"/>
    <mergeCell ref="L104:M104"/>
    <mergeCell ref="L96:M96"/>
    <mergeCell ref="L94:M94"/>
    <mergeCell ref="L108:M108"/>
    <mergeCell ref="L109:M109"/>
    <mergeCell ref="L110:M110"/>
    <mergeCell ref="L102:M102"/>
    <mergeCell ref="L103:M103"/>
    <mergeCell ref="L92:M92"/>
    <mergeCell ref="L93:M93"/>
    <mergeCell ref="L56:M56"/>
    <mergeCell ref="L58:M58"/>
    <mergeCell ref="L59:M59"/>
    <mergeCell ref="L52:M52"/>
    <mergeCell ref="L63:M63"/>
    <mergeCell ref="O39:P39"/>
    <mergeCell ref="O40:P40"/>
    <mergeCell ref="O41:P41"/>
    <mergeCell ref="O42:P42"/>
    <mergeCell ref="O43:P43"/>
    <mergeCell ref="O51:P51"/>
    <mergeCell ref="O45:P45"/>
    <mergeCell ref="O46:P46"/>
    <mergeCell ref="O47:P47"/>
    <mergeCell ref="O48:P48"/>
    <mergeCell ref="O52:P52"/>
    <mergeCell ref="O53:P53"/>
    <mergeCell ref="O54:P54"/>
    <mergeCell ref="O59:P59"/>
    <mergeCell ref="O60:P60"/>
    <mergeCell ref="L60:M60"/>
    <mergeCell ref="H20:L20"/>
    <mergeCell ref="E21:G21"/>
    <mergeCell ref="E20:G20"/>
    <mergeCell ref="L37:M37"/>
    <mergeCell ref="L24:M24"/>
    <mergeCell ref="A27:Y27"/>
    <mergeCell ref="M20:R20"/>
    <mergeCell ref="L35:M35"/>
    <mergeCell ref="L29:M29"/>
    <mergeCell ref="O29:P29"/>
    <mergeCell ref="O37:P37"/>
    <mergeCell ref="O33:P33"/>
    <mergeCell ref="O34:P34"/>
    <mergeCell ref="S21:Y21"/>
    <mergeCell ref="H22:Y22"/>
    <mergeCell ref="L26:Y26"/>
    <mergeCell ref="A6:Y6"/>
    <mergeCell ref="F11:G11"/>
    <mergeCell ref="B8:G8"/>
    <mergeCell ref="B9:G9"/>
    <mergeCell ref="B10:G10"/>
    <mergeCell ref="O8:Y8"/>
    <mergeCell ref="O9:Y9"/>
    <mergeCell ref="O10:Y10"/>
    <mergeCell ref="J8:N8"/>
    <mergeCell ref="J9:N9"/>
    <mergeCell ref="J10:N10"/>
    <mergeCell ref="J11:N11"/>
    <mergeCell ref="V11:Y11"/>
    <mergeCell ref="O11:S11"/>
    <mergeCell ref="B11:C11"/>
    <mergeCell ref="AB23:AC23"/>
    <mergeCell ref="S20:Y20"/>
    <mergeCell ref="H21:L21"/>
    <mergeCell ref="X23:Y23"/>
    <mergeCell ref="O23:P23"/>
    <mergeCell ref="R23:S23"/>
    <mergeCell ref="U23:V23"/>
    <mergeCell ref="A106:Y106"/>
    <mergeCell ref="L188:M188"/>
    <mergeCell ref="L186:M186"/>
    <mergeCell ref="O110:P110"/>
    <mergeCell ref="O104:P104"/>
    <mergeCell ref="O103:P103"/>
    <mergeCell ref="L80:M80"/>
    <mergeCell ref="L100:M100"/>
    <mergeCell ref="L77:M77"/>
    <mergeCell ref="L78:M78"/>
    <mergeCell ref="L79:M79"/>
    <mergeCell ref="L88:M88"/>
    <mergeCell ref="L83:M83"/>
    <mergeCell ref="L84:M84"/>
    <mergeCell ref="L85:M85"/>
    <mergeCell ref="L99:M99"/>
    <mergeCell ref="L97:M97"/>
    <mergeCell ref="A324:Z324"/>
    <mergeCell ref="L25:M25"/>
    <mergeCell ref="A325:Y325"/>
    <mergeCell ref="A326:Y326"/>
    <mergeCell ref="L33:M33"/>
    <mergeCell ref="L34:M34"/>
    <mergeCell ref="L31:M31"/>
    <mergeCell ref="L32:M32"/>
    <mergeCell ref="L39:M39"/>
    <mergeCell ref="L40:M40"/>
    <mergeCell ref="O279:P279"/>
    <mergeCell ref="L152:M152"/>
    <mergeCell ref="L216:M216"/>
    <mergeCell ref="L217:M217"/>
    <mergeCell ref="L175:M175"/>
    <mergeCell ref="L176:M176"/>
    <mergeCell ref="L179:M179"/>
    <mergeCell ref="L180:M180"/>
    <mergeCell ref="L182:M182"/>
    <mergeCell ref="L184:M184"/>
    <mergeCell ref="L178:M178"/>
    <mergeCell ref="L181:M181"/>
    <mergeCell ref="L183:M183"/>
    <mergeCell ref="L191:M191"/>
    <mergeCell ref="AZ16:BL16"/>
    <mergeCell ref="O14:Y14"/>
    <mergeCell ref="J12:N12"/>
    <mergeCell ref="O15:Y15"/>
    <mergeCell ref="G17:H17"/>
    <mergeCell ref="B12:G12"/>
    <mergeCell ref="O12:Y12"/>
    <mergeCell ref="G18:H18"/>
    <mergeCell ref="I17:N17"/>
    <mergeCell ref="O13:Y13"/>
    <mergeCell ref="B13:G13"/>
    <mergeCell ref="B14:G14"/>
    <mergeCell ref="B15:G15"/>
    <mergeCell ref="O17:P17"/>
    <mergeCell ref="O18:P18"/>
    <mergeCell ref="S17:Y17"/>
    <mergeCell ref="Q18:Y18"/>
    <mergeCell ref="J13:N13"/>
    <mergeCell ref="J15:N15"/>
    <mergeCell ref="I18:N18"/>
    <mergeCell ref="J14:N14"/>
    <mergeCell ref="O269:P269"/>
    <mergeCell ref="L275:M275"/>
    <mergeCell ref="L261:M261"/>
    <mergeCell ref="L262:M262"/>
    <mergeCell ref="L117:M117"/>
    <mergeCell ref="L118:M118"/>
    <mergeCell ref="L193:M193"/>
    <mergeCell ref="L253:M253"/>
    <mergeCell ref="L254:M254"/>
    <mergeCell ref="L190:M190"/>
    <mergeCell ref="L194:M194"/>
    <mergeCell ref="L196:M196"/>
    <mergeCell ref="L199:M199"/>
    <mergeCell ref="L200:M200"/>
    <mergeCell ref="L201:M201"/>
    <mergeCell ref="L209:M209"/>
    <mergeCell ref="L211:M211"/>
    <mergeCell ref="L205:M205"/>
    <mergeCell ref="O145:P145"/>
    <mergeCell ref="O146:P146"/>
    <mergeCell ref="O147:P147"/>
    <mergeCell ref="O150:P150"/>
    <mergeCell ref="L155:M155"/>
    <mergeCell ref="L157:M157"/>
    <mergeCell ref="L277:M277"/>
    <mergeCell ref="L273:M273"/>
    <mergeCell ref="L255:M255"/>
    <mergeCell ref="L268:M268"/>
    <mergeCell ref="L269:M269"/>
    <mergeCell ref="L270:M270"/>
    <mergeCell ref="L271:M271"/>
    <mergeCell ref="L272:M272"/>
    <mergeCell ref="L257:M257"/>
    <mergeCell ref="L258:M258"/>
    <mergeCell ref="L267:M267"/>
    <mergeCell ref="O108:P108"/>
    <mergeCell ref="O109:P109"/>
    <mergeCell ref="L112:M112"/>
    <mergeCell ref="L119:M119"/>
    <mergeCell ref="L115:M115"/>
    <mergeCell ref="L169:M169"/>
    <mergeCell ref="L170:M170"/>
    <mergeCell ref="L165:M165"/>
    <mergeCell ref="L166:M166"/>
    <mergeCell ref="L167:M167"/>
    <mergeCell ref="L141:M141"/>
    <mergeCell ref="L142:M142"/>
    <mergeCell ref="L144:M144"/>
    <mergeCell ref="L145:M145"/>
    <mergeCell ref="L146:M146"/>
    <mergeCell ref="O144:P144"/>
    <mergeCell ref="O124:P124"/>
    <mergeCell ref="L113:M113"/>
    <mergeCell ref="O123:P123"/>
    <mergeCell ref="L114:M114"/>
    <mergeCell ref="L116:M116"/>
    <mergeCell ref="O152:P152"/>
    <mergeCell ref="O153:P153"/>
    <mergeCell ref="O154:P154"/>
    <mergeCell ref="L246:M246"/>
    <mergeCell ref="L232:M232"/>
    <mergeCell ref="L224:M224"/>
    <mergeCell ref="L214:M214"/>
    <mergeCell ref="L215:M215"/>
    <mergeCell ref="L218:M218"/>
    <mergeCell ref="L227:M227"/>
    <mergeCell ref="L221:M221"/>
    <mergeCell ref="L202:M202"/>
    <mergeCell ref="L204:M204"/>
    <mergeCell ref="L206:M206"/>
    <mergeCell ref="L207:M207"/>
    <mergeCell ref="L208:M208"/>
    <mergeCell ref="L210:M210"/>
    <mergeCell ref="L212:M212"/>
    <mergeCell ref="L213:M213"/>
    <mergeCell ref="L220:M220"/>
    <mergeCell ref="O102:P102"/>
    <mergeCell ref="O65:P65"/>
    <mergeCell ref="O67:P67"/>
    <mergeCell ref="O66:P66"/>
    <mergeCell ref="O68:P68"/>
    <mergeCell ref="O81:P81"/>
    <mergeCell ref="O97:P97"/>
    <mergeCell ref="O96:P96"/>
    <mergeCell ref="O84:P84"/>
    <mergeCell ref="O85:P85"/>
    <mergeCell ref="O87:P87"/>
    <mergeCell ref="O94:P94"/>
    <mergeCell ref="O80:P80"/>
    <mergeCell ref="O78:P78"/>
    <mergeCell ref="O100:P100"/>
    <mergeCell ref="O99:P99"/>
    <mergeCell ref="O88:P88"/>
    <mergeCell ref="O92:P92"/>
    <mergeCell ref="O93:P93"/>
    <mergeCell ref="A90:Y90"/>
    <mergeCell ref="L87:M87"/>
    <mergeCell ref="O79:P79"/>
    <mergeCell ref="O83:P83"/>
    <mergeCell ref="O72:P72"/>
    <mergeCell ref="L323:M323"/>
    <mergeCell ref="L121:M121"/>
    <mergeCell ref="L123:M123"/>
    <mergeCell ref="L122:M122"/>
    <mergeCell ref="L132:M132"/>
    <mergeCell ref="L149:M149"/>
    <mergeCell ref="L171:M171"/>
    <mergeCell ref="L241:M241"/>
    <mergeCell ref="L242:M242"/>
    <mergeCell ref="L230:M230"/>
    <mergeCell ref="L225:M225"/>
    <mergeCell ref="L231:M231"/>
    <mergeCell ref="L223:M223"/>
    <mergeCell ref="L308:M308"/>
    <mergeCell ref="L320:M320"/>
    <mergeCell ref="L250:M250"/>
    <mergeCell ref="L244:M244"/>
    <mergeCell ref="L245:M245"/>
    <mergeCell ref="L234:M234"/>
    <mergeCell ref="L236:M236"/>
    <mergeCell ref="L238:M238"/>
    <mergeCell ref="L315:M315"/>
    <mergeCell ref="L299:M299"/>
    <mergeCell ref="L304:M304"/>
    <mergeCell ref="C19:F19"/>
    <mergeCell ref="D17:E17"/>
    <mergeCell ref="D18:E18"/>
    <mergeCell ref="O50:P50"/>
    <mergeCell ref="B20:D20"/>
    <mergeCell ref="B21:D21"/>
    <mergeCell ref="L45:M45"/>
    <mergeCell ref="L47:M47"/>
    <mergeCell ref="L48:M48"/>
    <mergeCell ref="B17:C17"/>
    <mergeCell ref="B18:C18"/>
    <mergeCell ref="L41:M41"/>
    <mergeCell ref="M21:R21"/>
    <mergeCell ref="L36:M36"/>
    <mergeCell ref="L46:M46"/>
    <mergeCell ref="H19:L19"/>
    <mergeCell ref="L42:M42"/>
    <mergeCell ref="L43:M43"/>
    <mergeCell ref="O24:P24"/>
    <mergeCell ref="O25:P25"/>
    <mergeCell ref="O31:P31"/>
    <mergeCell ref="O32:P32"/>
    <mergeCell ref="O35:P35"/>
    <mergeCell ref="O36:P36"/>
    <mergeCell ref="O126:P126"/>
    <mergeCell ref="O128:P128"/>
    <mergeCell ref="O129:P129"/>
    <mergeCell ref="O130:P130"/>
    <mergeCell ref="O131:P131"/>
    <mergeCell ref="O132:P132"/>
    <mergeCell ref="O111:P111"/>
    <mergeCell ref="O112:P112"/>
    <mergeCell ref="O113:P113"/>
    <mergeCell ref="O114:P114"/>
    <mergeCell ref="O116:P116"/>
    <mergeCell ref="O117:P117"/>
    <mergeCell ref="O118:P118"/>
    <mergeCell ref="O119:P119"/>
    <mergeCell ref="O120:P120"/>
    <mergeCell ref="O121:P121"/>
    <mergeCell ref="O122:P122"/>
    <mergeCell ref="O115:P115"/>
    <mergeCell ref="O125:P125"/>
    <mergeCell ref="O127:P127"/>
    <mergeCell ref="O133:P133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34:P134"/>
    <mergeCell ref="O149:P149"/>
    <mergeCell ref="O156:P156"/>
    <mergeCell ref="O158:P158"/>
    <mergeCell ref="O159:P159"/>
    <mergeCell ref="O160:P160"/>
    <mergeCell ref="O157:P157"/>
    <mergeCell ref="O155:P155"/>
    <mergeCell ref="O194:P194"/>
    <mergeCell ref="O196:P196"/>
    <mergeCell ref="O186:P186"/>
    <mergeCell ref="O161:P161"/>
    <mergeCell ref="O163:P163"/>
    <mergeCell ref="O164:P164"/>
    <mergeCell ref="O165:P165"/>
    <mergeCell ref="O166:P166"/>
    <mergeCell ref="O179:P179"/>
    <mergeCell ref="O170:P170"/>
    <mergeCell ref="O171:P171"/>
    <mergeCell ref="O175:P175"/>
    <mergeCell ref="O176:P176"/>
    <mergeCell ref="O199:P199"/>
    <mergeCell ref="O200:P200"/>
    <mergeCell ref="O183:P183"/>
    <mergeCell ref="O185:P185"/>
    <mergeCell ref="O184:P184"/>
    <mergeCell ref="O201:P201"/>
    <mergeCell ref="O202:P202"/>
    <mergeCell ref="O204:P204"/>
    <mergeCell ref="O206:P206"/>
    <mergeCell ref="O208:P208"/>
    <mergeCell ref="O210:P210"/>
    <mergeCell ref="O212:P212"/>
    <mergeCell ref="O213:P213"/>
    <mergeCell ref="O216:P216"/>
    <mergeCell ref="O217:P217"/>
    <mergeCell ref="O224:P224"/>
    <mergeCell ref="O205:P205"/>
    <mergeCell ref="O209:P209"/>
    <mergeCell ref="O211:P211"/>
    <mergeCell ref="O214:P214"/>
    <mergeCell ref="O215:P215"/>
    <mergeCell ref="O218:P218"/>
    <mergeCell ref="O221:P221"/>
    <mergeCell ref="O220:P220"/>
    <mergeCell ref="O249:P249"/>
    <mergeCell ref="O251:P251"/>
    <mergeCell ref="O250:P250"/>
    <mergeCell ref="O248:P248"/>
    <mergeCell ref="O244:P244"/>
    <mergeCell ref="O245:P245"/>
    <mergeCell ref="O246:P246"/>
    <mergeCell ref="O241:P241"/>
    <mergeCell ref="O242:P242"/>
    <mergeCell ref="O323:P323"/>
    <mergeCell ref="O232:P232"/>
    <mergeCell ref="O235:P235"/>
    <mergeCell ref="O314:P314"/>
    <mergeCell ref="O315:P315"/>
    <mergeCell ref="O316:P316"/>
    <mergeCell ref="O317:P317"/>
    <mergeCell ref="O318:P318"/>
    <mergeCell ref="O320:P320"/>
    <mergeCell ref="O304:P304"/>
    <mergeCell ref="O305:P305"/>
    <mergeCell ref="O306:P306"/>
    <mergeCell ref="O299:P299"/>
    <mergeCell ref="O298:P298"/>
    <mergeCell ref="O300:P300"/>
    <mergeCell ref="O302:P302"/>
    <mergeCell ref="O303:P303"/>
    <mergeCell ref="O270:P270"/>
    <mergeCell ref="O271:P271"/>
    <mergeCell ref="O272:P272"/>
    <mergeCell ref="O273:P273"/>
    <mergeCell ref="O254:P254"/>
    <mergeCell ref="O255:P255"/>
    <mergeCell ref="O261:P261"/>
    <mergeCell ref="O293:P293"/>
    <mergeCell ref="O253:P253"/>
    <mergeCell ref="O308:P308"/>
    <mergeCell ref="O275:P275"/>
    <mergeCell ref="O276:P276"/>
    <mergeCell ref="O291:P291"/>
    <mergeCell ref="O292:P292"/>
    <mergeCell ref="O289:P289"/>
    <mergeCell ref="O277:P277"/>
    <mergeCell ref="O284:P284"/>
    <mergeCell ref="O285:P285"/>
    <mergeCell ref="O286:P286"/>
    <mergeCell ref="O287:P287"/>
    <mergeCell ref="O283:P283"/>
    <mergeCell ref="O278:P278"/>
    <mergeCell ref="O266:P266"/>
    <mergeCell ref="O257:P257"/>
    <mergeCell ref="O258:P258"/>
    <mergeCell ref="O262:P262"/>
    <mergeCell ref="O263:P263"/>
    <mergeCell ref="O264:P264"/>
    <mergeCell ref="O265:P265"/>
    <mergeCell ref="O267:P267"/>
    <mergeCell ref="O268:P268"/>
    <mergeCell ref="O73:P73"/>
    <mergeCell ref="O75:P75"/>
    <mergeCell ref="O77:P77"/>
    <mergeCell ref="O62:P62"/>
    <mergeCell ref="O64:P64"/>
    <mergeCell ref="O63:P63"/>
    <mergeCell ref="L76:M76"/>
    <mergeCell ref="O74:P74"/>
    <mergeCell ref="O71:P71"/>
    <mergeCell ref="O76:P76"/>
    <mergeCell ref="L72:M72"/>
    <mergeCell ref="L62:M62"/>
    <mergeCell ref="L64:M64"/>
    <mergeCell ref="L71:M71"/>
    <mergeCell ref="L65:M65"/>
    <mergeCell ref="L67:M67"/>
    <mergeCell ref="L73:M73"/>
    <mergeCell ref="L75:M75"/>
    <mergeCell ref="L74:M74"/>
    <mergeCell ref="O234:P234"/>
    <mergeCell ref="O236:P236"/>
    <mergeCell ref="O238:P238"/>
    <mergeCell ref="O239:P239"/>
    <mergeCell ref="L66:M66"/>
    <mergeCell ref="L68:M68"/>
    <mergeCell ref="L51:M51"/>
    <mergeCell ref="L50:M50"/>
    <mergeCell ref="L53:M53"/>
    <mergeCell ref="L54:M54"/>
    <mergeCell ref="O69:P69"/>
    <mergeCell ref="O57:P57"/>
    <mergeCell ref="O56:P56"/>
    <mergeCell ref="O58:P58"/>
    <mergeCell ref="L69:M69"/>
    <mergeCell ref="O225:P225"/>
    <mergeCell ref="O223:P223"/>
    <mergeCell ref="O226:P226"/>
    <mergeCell ref="O227:P227"/>
    <mergeCell ref="O228:P228"/>
    <mergeCell ref="O229:P229"/>
    <mergeCell ref="O230:P230"/>
    <mergeCell ref="O231:P231"/>
    <mergeCell ref="O207:P207"/>
  </mergeCells>
  <phoneticPr fontId="0" type="noConversion"/>
  <conditionalFormatting sqref="G44 G78 G225 G74 G289 G62 G64:G65 G67:G69 G71:G72">
    <cfRule type="cellIs" dxfId="133" priority="748" stopIfTrue="1" operator="notEqual">
      <formula>#REF!</formula>
    </cfRule>
  </conditionalFormatting>
  <conditionalFormatting sqref="G124 G133 G150 G152:G154 G244:G245 G209 G39:G43 G50 G52:G54 G126 G128:G131 G135:G142 G144:G147 G211 G214:G215 G218">
    <cfRule type="cellIs" dxfId="132" priority="735" stopIfTrue="1" operator="notEqual">
      <formula>#REF!</formula>
    </cfRule>
  </conditionalFormatting>
  <conditionalFormatting sqref="G95">
    <cfRule type="cellIs" dxfId="131" priority="744" stopIfTrue="1" operator="notEqual">
      <formula>#REF!</formula>
    </cfRule>
  </conditionalFormatting>
  <conditionalFormatting sqref="G91 G251 G110:G114 G163:G167 G248">
    <cfRule type="cellIs" dxfId="130" priority="747" stopIfTrue="1" operator="notEqual">
      <formula>#REF!</formula>
    </cfRule>
  </conditionalFormatting>
  <conditionalFormatting sqref="G311">
    <cfRule type="cellIs" dxfId="129" priority="728" stopIfTrue="1" operator="notEqual">
      <formula>#REF!</formula>
    </cfRule>
  </conditionalFormatting>
  <conditionalFormatting sqref="G35">
    <cfRule type="cellIs" dxfId="128" priority="707" stopIfTrue="1" operator="notEqual">
      <formula>#REF!</formula>
    </cfRule>
  </conditionalFormatting>
  <conditionalFormatting sqref="G36">
    <cfRule type="cellIs" dxfId="127" priority="706" stopIfTrue="1" operator="notEqual">
      <formula>#REF!</formula>
    </cfRule>
  </conditionalFormatting>
  <conditionalFormatting sqref="G83:G85 G96 G87:G88">
    <cfRule type="cellIs" dxfId="126" priority="702" stopIfTrue="1" operator="notEqual">
      <formula>#REF!</formula>
    </cfRule>
  </conditionalFormatting>
  <conditionalFormatting sqref="G45 G47:G48">
    <cfRule type="cellIs" dxfId="125" priority="679" stopIfTrue="1" operator="notEqual">
      <formula>#REF!</formula>
    </cfRule>
  </conditionalFormatting>
  <conditionalFormatting sqref="G175:G176 G179:G180 G182 G184 G188 G190 G194 G196 G199:G201">
    <cfRule type="cellIs" dxfId="124" priority="674" stopIfTrue="1" operator="notEqual">
      <formula>#REF!</formula>
    </cfRule>
  </conditionalFormatting>
  <conditionalFormatting sqref="G56:G60">
    <cfRule type="cellIs" dxfId="123" priority="665" stopIfTrue="1" operator="notEqual">
      <formula>#REF!</formula>
    </cfRule>
  </conditionalFormatting>
  <conditionalFormatting sqref="G92:G94">
    <cfRule type="cellIs" dxfId="122" priority="636" stopIfTrue="1" operator="notEqual">
      <formula>#REF!</formula>
    </cfRule>
  </conditionalFormatting>
  <conditionalFormatting sqref="G116:G120">
    <cfRule type="cellIs" dxfId="121" priority="609" stopIfTrue="1" operator="notEqual">
      <formula>#REF!</formula>
    </cfRule>
  </conditionalFormatting>
  <conditionalFormatting sqref="G108:G109">
    <cfRule type="cellIs" dxfId="120" priority="605" stopIfTrue="1" operator="notEqual">
      <formula>#REF!</formula>
    </cfRule>
  </conditionalFormatting>
  <conditionalFormatting sqref="G156 G159:G161">
    <cfRule type="cellIs" dxfId="119" priority="603" stopIfTrue="1" operator="notEqual">
      <formula>#REF!</formula>
    </cfRule>
  </conditionalFormatting>
  <conditionalFormatting sqref="G169">
    <cfRule type="cellIs" dxfId="118" priority="602" stopIfTrue="1" operator="notEqual">
      <formula>#REF!</formula>
    </cfRule>
  </conditionalFormatting>
  <conditionalFormatting sqref="G221">
    <cfRule type="cellIs" dxfId="117" priority="599" stopIfTrue="1" operator="notEqual">
      <formula>#REF!</formula>
    </cfRule>
  </conditionalFormatting>
  <conditionalFormatting sqref="G234">
    <cfRule type="cellIs" dxfId="116" priority="596" stopIfTrue="1" operator="notEqual">
      <formula>#REF!</formula>
    </cfRule>
  </conditionalFormatting>
  <conditionalFormatting sqref="G236">
    <cfRule type="cellIs" dxfId="115" priority="595" stopIfTrue="1" operator="notEqual">
      <formula>#REF!</formula>
    </cfRule>
  </conditionalFormatting>
  <conditionalFormatting sqref="G238:G239">
    <cfRule type="cellIs" dxfId="114" priority="594" stopIfTrue="1" operator="notEqual">
      <formula>#REF!</formula>
    </cfRule>
  </conditionalFormatting>
  <conditionalFormatting sqref="G241:G242">
    <cfRule type="cellIs" dxfId="113" priority="590" stopIfTrue="1" operator="notEqual">
      <formula>#REF!</formula>
    </cfRule>
  </conditionalFormatting>
  <conditionalFormatting sqref="G250">
    <cfRule type="cellIs" dxfId="112" priority="555" stopIfTrue="1" operator="notEqual">
      <formula>#REF!</formula>
    </cfRule>
  </conditionalFormatting>
  <conditionalFormatting sqref="G254">
    <cfRule type="cellIs" dxfId="111" priority="549" stopIfTrue="1" operator="notEqual">
      <formula>#REF!</formula>
    </cfRule>
  </conditionalFormatting>
  <conditionalFormatting sqref="G257">
    <cfRule type="cellIs" dxfId="110" priority="547" stopIfTrue="1" operator="notEqual">
      <formula>#REF!</formula>
    </cfRule>
  </conditionalFormatting>
  <conditionalFormatting sqref="G292:G294 G296">
    <cfRule type="cellIs" dxfId="109" priority="535" stopIfTrue="1" operator="notEqual">
      <formula>#REF!</formula>
    </cfRule>
  </conditionalFormatting>
  <conditionalFormatting sqref="G299:G300">
    <cfRule type="cellIs" dxfId="108" priority="519" stopIfTrue="1" operator="notEqual">
      <formula>#REF!</formula>
    </cfRule>
  </conditionalFormatting>
  <conditionalFormatting sqref="G302 G304">
    <cfRule type="cellIs" dxfId="107" priority="518" stopIfTrue="1" operator="notEqual">
      <formula>#REF!</formula>
    </cfRule>
  </conditionalFormatting>
  <conditionalFormatting sqref="G308">
    <cfRule type="cellIs" dxfId="106" priority="516" stopIfTrue="1" operator="notEqual">
      <formula>#REF!</formula>
    </cfRule>
  </conditionalFormatting>
  <conditionalFormatting sqref="G313:G314 G316:G318">
    <cfRule type="cellIs" dxfId="105" priority="510" stopIfTrue="1" operator="notEqual">
      <formula>#REF!</formula>
    </cfRule>
  </conditionalFormatting>
  <conditionalFormatting sqref="G323">
    <cfRule type="cellIs" dxfId="104" priority="499" stopIfTrue="1" operator="notEqual">
      <formula>#REF!</formula>
    </cfRule>
  </conditionalFormatting>
  <conditionalFormatting sqref="G75 G77">
    <cfRule type="cellIs" dxfId="103" priority="442" stopIfTrue="1" operator="notEqual">
      <formula>#REF!</formula>
    </cfRule>
  </conditionalFormatting>
  <conditionalFormatting sqref="G261:G263 G265:G273 G275:G276">
    <cfRule type="cellIs" dxfId="102" priority="433" stopIfTrue="1" operator="notEqual">
      <formula>#REF!</formula>
    </cfRule>
  </conditionalFormatting>
  <conditionalFormatting sqref="G31">
    <cfRule type="cellIs" dxfId="101" priority="417" stopIfTrue="1" operator="notEqual">
      <formula>#REF!</formula>
    </cfRule>
  </conditionalFormatting>
  <conditionalFormatting sqref="G32">
    <cfRule type="cellIs" dxfId="100" priority="416" stopIfTrue="1" operator="notEqual">
      <formula>#REF!</formula>
    </cfRule>
  </conditionalFormatting>
  <conditionalFormatting sqref="G79">
    <cfRule type="cellIs" dxfId="99" priority="396" stopIfTrue="1" operator="notEqual">
      <formula>#REF!</formula>
    </cfRule>
  </conditionalFormatting>
  <conditionalFormatting sqref="G155">
    <cfRule type="cellIs" dxfId="98" priority="378" stopIfTrue="1" operator="notEqual">
      <formula>#REF!</formula>
    </cfRule>
  </conditionalFormatting>
  <conditionalFormatting sqref="G158">
    <cfRule type="cellIs" dxfId="97" priority="377" stopIfTrue="1" operator="notEqual">
      <formula>#REF!</formula>
    </cfRule>
  </conditionalFormatting>
  <conditionalFormatting sqref="G223">
    <cfRule type="cellIs" dxfId="96" priority="367" stopIfTrue="1" operator="notEqual">
      <formula>#REF!</formula>
    </cfRule>
  </conditionalFormatting>
  <conditionalFormatting sqref="G230">
    <cfRule type="cellIs" dxfId="95" priority="360" stopIfTrue="1" operator="notEqual">
      <formula>#REF!</formula>
    </cfRule>
  </conditionalFormatting>
  <conditionalFormatting sqref="G228">
    <cfRule type="cellIs" dxfId="94" priority="359" stopIfTrue="1" operator="notEqual">
      <formula>#REF!</formula>
    </cfRule>
  </conditionalFormatting>
  <conditionalFormatting sqref="G253">
    <cfRule type="cellIs" dxfId="93" priority="338" stopIfTrue="1" operator="notEqual">
      <formula>#REF!</formula>
    </cfRule>
  </conditionalFormatting>
  <conditionalFormatting sqref="G255">
    <cfRule type="cellIs" dxfId="92" priority="337" stopIfTrue="1" operator="notEqual">
      <formula>#REF!</formula>
    </cfRule>
  </conditionalFormatting>
  <conditionalFormatting sqref="G258">
    <cfRule type="cellIs" dxfId="91" priority="335" stopIfTrue="1" operator="notEqual">
      <formula>#REF!</formula>
    </cfRule>
  </conditionalFormatting>
  <conditionalFormatting sqref="G303">
    <cfRule type="cellIs" dxfId="90" priority="327" stopIfTrue="1" operator="notEqual">
      <formula>#REF!</formula>
    </cfRule>
  </conditionalFormatting>
  <conditionalFormatting sqref="G320">
    <cfRule type="cellIs" dxfId="89" priority="315" stopIfTrue="1" operator="notEqual">
      <formula>#REF!</formula>
    </cfRule>
  </conditionalFormatting>
  <conditionalFormatting sqref="G231">
    <cfRule type="cellIs" dxfId="88" priority="249" stopIfTrue="1" operator="notEqual">
      <formula>#REF!</formula>
    </cfRule>
  </conditionalFormatting>
  <conditionalFormatting sqref="G37">
    <cfRule type="cellIs" dxfId="87" priority="245" stopIfTrue="1" operator="notEqual">
      <formula>#REF!</formula>
    </cfRule>
  </conditionalFormatting>
  <conditionalFormatting sqref="G46">
    <cfRule type="cellIs" dxfId="86" priority="230" stopIfTrue="1" operator="notEqual">
      <formula>#REF!</formula>
    </cfRule>
  </conditionalFormatting>
  <conditionalFormatting sqref="G121">
    <cfRule type="cellIs" dxfId="85" priority="199" stopIfTrue="1" operator="notEqual">
      <formula>#REF!</formula>
    </cfRule>
  </conditionalFormatting>
  <conditionalFormatting sqref="G123">
    <cfRule type="cellIs" dxfId="84" priority="198" stopIfTrue="1" operator="notEqual">
      <formula>#REF!</formula>
    </cfRule>
  </conditionalFormatting>
  <conditionalFormatting sqref="G122">
    <cfRule type="cellIs" dxfId="83" priority="197" stopIfTrue="1" operator="notEqual">
      <formula>#REF!</formula>
    </cfRule>
  </conditionalFormatting>
  <conditionalFormatting sqref="G132">
    <cfRule type="cellIs" dxfId="82" priority="196" stopIfTrue="1" operator="notEqual">
      <formula>#REF!</formula>
    </cfRule>
  </conditionalFormatting>
  <conditionalFormatting sqref="G149">
    <cfRule type="cellIs" dxfId="81" priority="195" stopIfTrue="1" operator="notEqual">
      <formula>#REF!</formula>
    </cfRule>
  </conditionalFormatting>
  <conditionalFormatting sqref="G170:G171">
    <cfRule type="cellIs" dxfId="80" priority="192" stopIfTrue="1" operator="notEqual">
      <formula>#REF!</formula>
    </cfRule>
  </conditionalFormatting>
  <conditionalFormatting sqref="G264">
    <cfRule type="cellIs" dxfId="79" priority="169" stopIfTrue="1" operator="notEqual">
      <formula>#REF!</formula>
    </cfRule>
  </conditionalFormatting>
  <conditionalFormatting sqref="G298">
    <cfRule type="cellIs" dxfId="78" priority="158" stopIfTrue="1" operator="notEqual">
      <formula>#REF!</formula>
    </cfRule>
  </conditionalFormatting>
  <conditionalFormatting sqref="G305">
    <cfRule type="cellIs" dxfId="77" priority="157" stopIfTrue="1" operator="notEqual">
      <formula>#REF!</formula>
    </cfRule>
  </conditionalFormatting>
  <conditionalFormatting sqref="G315">
    <cfRule type="cellIs" dxfId="76" priority="153" stopIfTrue="1" operator="notEqual">
      <formula>#REF!</formula>
    </cfRule>
  </conditionalFormatting>
  <conditionalFormatting sqref="G202">
    <cfRule type="cellIs" dxfId="75" priority="125" stopIfTrue="1" operator="notEqual">
      <formula>#REF!</formula>
    </cfRule>
  </conditionalFormatting>
  <conditionalFormatting sqref="G205">
    <cfRule type="cellIs" dxfId="74" priority="124" stopIfTrue="1" operator="notEqual">
      <formula>#REF!</formula>
    </cfRule>
  </conditionalFormatting>
  <conditionalFormatting sqref="G227">
    <cfRule type="cellIs" dxfId="73" priority="115" stopIfTrue="1" operator="notEqual">
      <formula>#REF!</formula>
    </cfRule>
  </conditionalFormatting>
  <conditionalFormatting sqref="G246">
    <cfRule type="cellIs" dxfId="72" priority="109" stopIfTrue="1" operator="notEqual">
      <formula>#REF!</formula>
    </cfRule>
  </conditionalFormatting>
  <conditionalFormatting sqref="G249">
    <cfRule type="cellIs" dxfId="71" priority="97" stopIfTrue="1" operator="notEqual">
      <formula>#REF!</formula>
    </cfRule>
  </conditionalFormatting>
  <conditionalFormatting sqref="G295">
    <cfRule type="cellIs" dxfId="70" priority="93" stopIfTrue="1" operator="notEqual">
      <formula>#REF!</formula>
    </cfRule>
  </conditionalFormatting>
  <conditionalFormatting sqref="G306">
    <cfRule type="cellIs" dxfId="69" priority="90" stopIfTrue="1" operator="notEqual">
      <formula>#REF!</formula>
    </cfRule>
  </conditionalFormatting>
  <conditionalFormatting sqref="G33">
    <cfRule type="cellIs" dxfId="68" priority="79" stopIfTrue="1" operator="notEqual">
      <formula>#REF!</formula>
    </cfRule>
  </conditionalFormatting>
  <conditionalFormatting sqref="G34">
    <cfRule type="cellIs" dxfId="67" priority="78" stopIfTrue="1" operator="notEqual">
      <formula>#REF!</formula>
    </cfRule>
  </conditionalFormatting>
  <conditionalFormatting sqref="G232">
    <cfRule type="cellIs" dxfId="66" priority="76" stopIfTrue="1" operator="notEqual">
      <formula>#REF!</formula>
    </cfRule>
  </conditionalFormatting>
  <conditionalFormatting sqref="G235">
    <cfRule type="cellIs" dxfId="65" priority="74" stopIfTrue="1" operator="notEqual">
      <formula>#REF!</formula>
    </cfRule>
  </conditionalFormatting>
  <conditionalFormatting sqref="G277:G278">
    <cfRule type="cellIs" dxfId="64" priority="73" stopIfTrue="1" operator="notEqual">
      <formula>#REF!</formula>
    </cfRule>
  </conditionalFormatting>
  <conditionalFormatting sqref="G279:G280">
    <cfRule type="cellIs" dxfId="63" priority="72" stopIfTrue="1" operator="notEqual">
      <formula>#REF!</formula>
    </cfRule>
  </conditionalFormatting>
  <conditionalFormatting sqref="G281:G282">
    <cfRule type="cellIs" dxfId="62" priority="71" stopIfTrue="1" operator="notEqual">
      <formula>#REF!</formula>
    </cfRule>
  </conditionalFormatting>
  <conditionalFormatting sqref="G283:G284">
    <cfRule type="cellIs" dxfId="61" priority="70" stopIfTrue="1" operator="notEqual">
      <formula>#REF!</formula>
    </cfRule>
  </conditionalFormatting>
  <conditionalFormatting sqref="G285:G286">
    <cfRule type="cellIs" dxfId="60" priority="69" stopIfTrue="1" operator="notEqual">
      <formula>#REF!</formula>
    </cfRule>
  </conditionalFormatting>
  <conditionalFormatting sqref="G287">
    <cfRule type="cellIs" dxfId="59" priority="68" stopIfTrue="1" operator="notEqual">
      <formula>#REF!</formula>
    </cfRule>
  </conditionalFormatting>
  <conditionalFormatting sqref="G229">
    <cfRule type="cellIs" dxfId="58" priority="66" stopIfTrue="1" operator="notEqual">
      <formula>#REF!</formula>
    </cfRule>
  </conditionalFormatting>
  <conditionalFormatting sqref="G226">
    <cfRule type="cellIs" dxfId="57" priority="65" stopIfTrue="1" operator="notEqual">
      <formula>#REF!</formula>
    </cfRule>
  </conditionalFormatting>
  <conditionalFormatting sqref="G73">
    <cfRule type="cellIs" dxfId="56" priority="62" stopIfTrue="1" operator="notEqual">
      <formula>#REF!</formula>
    </cfRule>
  </conditionalFormatting>
  <conditionalFormatting sqref="G76">
    <cfRule type="cellIs" dxfId="55" priority="52" stopIfTrue="1" operator="notEqual">
      <formula>#REF!</formula>
    </cfRule>
  </conditionalFormatting>
  <conditionalFormatting sqref="G29">
    <cfRule type="cellIs" dxfId="54" priority="56" stopIfTrue="1" operator="notEqual">
      <formula>#REF!</formula>
    </cfRule>
  </conditionalFormatting>
  <conditionalFormatting sqref="G51">
    <cfRule type="cellIs" dxfId="53" priority="55" stopIfTrue="1" operator="notEqual">
      <formula>#REF!</formula>
    </cfRule>
  </conditionalFormatting>
  <conditionalFormatting sqref="G63">
    <cfRule type="cellIs" dxfId="52" priority="54" stopIfTrue="1" operator="notEqual">
      <formula>#REF!</formula>
    </cfRule>
  </conditionalFormatting>
  <conditionalFormatting sqref="G66">
    <cfRule type="cellIs" dxfId="51" priority="53" stopIfTrue="1" operator="notEqual">
      <formula>#REF!</formula>
    </cfRule>
  </conditionalFormatting>
  <conditionalFormatting sqref="G80">
    <cfRule type="cellIs" dxfId="50" priority="51" stopIfTrue="1" operator="notEqual">
      <formula>#REF!</formula>
    </cfRule>
  </conditionalFormatting>
  <conditionalFormatting sqref="G81">
    <cfRule type="cellIs" dxfId="49" priority="50" stopIfTrue="1" operator="notEqual">
      <formula>#REF!</formula>
    </cfRule>
  </conditionalFormatting>
  <conditionalFormatting sqref="G98">
    <cfRule type="cellIs" dxfId="48" priority="46" stopIfTrue="1" operator="notEqual">
      <formula>#REF!</formula>
    </cfRule>
  </conditionalFormatting>
  <conditionalFormatting sqref="G100">
    <cfRule type="cellIs" dxfId="47" priority="43" stopIfTrue="1" operator="notEqual">
      <formula>#REF!</formula>
    </cfRule>
  </conditionalFormatting>
  <conditionalFormatting sqref="G97">
    <cfRule type="cellIs" dxfId="46" priority="47" stopIfTrue="1" operator="notEqual">
      <formula>#REF!</formula>
    </cfRule>
  </conditionalFormatting>
  <conditionalFormatting sqref="G99">
    <cfRule type="cellIs" dxfId="45" priority="42" stopIfTrue="1" operator="notEqual">
      <formula>#REF!</formula>
    </cfRule>
  </conditionalFormatting>
  <conditionalFormatting sqref="G102:G104">
    <cfRule type="cellIs" dxfId="44" priority="41" stopIfTrue="1" operator="notEqual">
      <formula>#REF!</formula>
    </cfRule>
  </conditionalFormatting>
  <conditionalFormatting sqref="G115">
    <cfRule type="cellIs" dxfId="43" priority="40" stopIfTrue="1" operator="notEqual">
      <formula>#REF!</formula>
    </cfRule>
  </conditionalFormatting>
  <conditionalFormatting sqref="G125">
    <cfRule type="cellIs" dxfId="42" priority="39" stopIfTrue="1" operator="notEqual">
      <formula>#REF!</formula>
    </cfRule>
  </conditionalFormatting>
  <conditionalFormatting sqref="G127">
    <cfRule type="cellIs" dxfId="41" priority="38" stopIfTrue="1" operator="notEqual">
      <formula>#REF!</formula>
    </cfRule>
  </conditionalFormatting>
  <conditionalFormatting sqref="G134">
    <cfRule type="cellIs" dxfId="40" priority="37" stopIfTrue="1" operator="notEqual">
      <formula>#REF!</formula>
    </cfRule>
  </conditionalFormatting>
  <conditionalFormatting sqref="G143">
    <cfRule type="cellIs" dxfId="39" priority="36" stopIfTrue="1" operator="notEqual">
      <formula>#REF!</formula>
    </cfRule>
  </conditionalFormatting>
  <conditionalFormatting sqref="G148">
    <cfRule type="cellIs" dxfId="38" priority="35" stopIfTrue="1" operator="notEqual">
      <formula>#REF!</formula>
    </cfRule>
  </conditionalFormatting>
  <conditionalFormatting sqref="G157">
    <cfRule type="cellIs" dxfId="37" priority="34" stopIfTrue="1" operator="notEqual">
      <formula>#REF!</formula>
    </cfRule>
  </conditionalFormatting>
  <conditionalFormatting sqref="G162">
    <cfRule type="cellIs" dxfId="36" priority="33" stopIfTrue="1" operator="notEqual">
      <formula>#REF!</formula>
    </cfRule>
  </conditionalFormatting>
  <conditionalFormatting sqref="G174">
    <cfRule type="cellIs" dxfId="35" priority="32" stopIfTrue="1" operator="notEqual">
      <formula>#REF!</formula>
    </cfRule>
  </conditionalFormatting>
  <conditionalFormatting sqref="G173">
    <cfRule type="cellIs" dxfId="34" priority="31" stopIfTrue="1" operator="notEqual">
      <formula>#REF!</formula>
    </cfRule>
  </conditionalFormatting>
  <conditionalFormatting sqref="G177">
    <cfRule type="cellIs" dxfId="33" priority="30" stopIfTrue="1" operator="notEqual">
      <formula>#REF!</formula>
    </cfRule>
  </conditionalFormatting>
  <conditionalFormatting sqref="G178">
    <cfRule type="cellIs" dxfId="32" priority="29" stopIfTrue="1" operator="notEqual">
      <formula>#REF!</formula>
    </cfRule>
  </conditionalFormatting>
  <conditionalFormatting sqref="G181">
    <cfRule type="cellIs" dxfId="31" priority="28" stopIfTrue="1" operator="notEqual">
      <formula>#REF!</formula>
    </cfRule>
  </conditionalFormatting>
  <conditionalFormatting sqref="G183">
    <cfRule type="cellIs" dxfId="30" priority="27" stopIfTrue="1" operator="notEqual">
      <formula>#REF!</formula>
    </cfRule>
  </conditionalFormatting>
  <conditionalFormatting sqref="G185">
    <cfRule type="cellIs" dxfId="29" priority="26" stopIfTrue="1" operator="notEqual">
      <formula>#REF!</formula>
    </cfRule>
  </conditionalFormatting>
  <conditionalFormatting sqref="G186">
    <cfRule type="cellIs" dxfId="28" priority="25" stopIfTrue="1" operator="notEqual">
      <formula>#REF!</formula>
    </cfRule>
  </conditionalFormatting>
  <conditionalFormatting sqref="G187">
    <cfRule type="cellIs" dxfId="27" priority="24" stopIfTrue="1" operator="notEqual">
      <formula>#REF!</formula>
    </cfRule>
  </conditionalFormatting>
  <conditionalFormatting sqref="G189">
    <cfRule type="cellIs" dxfId="26" priority="23" stopIfTrue="1" operator="notEqual">
      <formula>#REF!</formula>
    </cfRule>
  </conditionalFormatting>
  <conditionalFormatting sqref="G191">
    <cfRule type="cellIs" dxfId="25" priority="22" stopIfTrue="1" operator="notEqual">
      <formula>#REF!</formula>
    </cfRule>
  </conditionalFormatting>
  <conditionalFormatting sqref="G192">
    <cfRule type="cellIs" dxfId="24" priority="21" stopIfTrue="1" operator="notEqual">
      <formula>#REF!</formula>
    </cfRule>
  </conditionalFormatting>
  <conditionalFormatting sqref="G193">
    <cfRule type="cellIs" dxfId="23" priority="20" stopIfTrue="1" operator="notEqual">
      <formula>#REF!</formula>
    </cfRule>
  </conditionalFormatting>
  <conditionalFormatting sqref="G195">
    <cfRule type="cellIs" dxfId="22" priority="19" stopIfTrue="1" operator="notEqual">
      <formula>#REF!</formula>
    </cfRule>
  </conditionalFormatting>
  <conditionalFormatting sqref="G197">
    <cfRule type="cellIs" dxfId="21" priority="18" stopIfTrue="1" operator="notEqual">
      <formula>#REF!</formula>
    </cfRule>
  </conditionalFormatting>
  <conditionalFormatting sqref="G198">
    <cfRule type="cellIs" dxfId="20" priority="17" stopIfTrue="1" operator="notEqual">
      <formula>#REF!</formula>
    </cfRule>
  </conditionalFormatting>
  <conditionalFormatting sqref="G203">
    <cfRule type="cellIs" dxfId="19" priority="16" stopIfTrue="1" operator="notEqual">
      <formula>#REF!</formula>
    </cfRule>
  </conditionalFormatting>
  <conditionalFormatting sqref="G204">
    <cfRule type="cellIs" dxfId="18" priority="15" stopIfTrue="1" operator="notEqual">
      <formula>#REF!</formula>
    </cfRule>
  </conditionalFormatting>
  <conditionalFormatting sqref="G206">
    <cfRule type="cellIs" dxfId="17" priority="14" stopIfTrue="1" operator="notEqual">
      <formula>#REF!</formula>
    </cfRule>
  </conditionalFormatting>
  <conditionalFormatting sqref="G207">
    <cfRule type="cellIs" dxfId="16" priority="13" stopIfTrue="1" operator="notEqual">
      <formula>#REF!</formula>
    </cfRule>
  </conditionalFormatting>
  <conditionalFormatting sqref="G208">
    <cfRule type="cellIs" dxfId="15" priority="12" stopIfTrue="1" operator="notEqual">
      <formula>#REF!</formula>
    </cfRule>
  </conditionalFormatting>
  <conditionalFormatting sqref="G210">
    <cfRule type="cellIs" dxfId="14" priority="11" stopIfTrue="1" operator="notEqual">
      <formula>#REF!</formula>
    </cfRule>
  </conditionalFormatting>
  <conditionalFormatting sqref="G212">
    <cfRule type="cellIs" dxfId="13" priority="10" stopIfTrue="1" operator="notEqual">
      <formula>#REF!</formula>
    </cfRule>
  </conditionalFormatting>
  <conditionalFormatting sqref="G213">
    <cfRule type="cellIs" dxfId="12" priority="9" stopIfTrue="1" operator="notEqual">
      <formula>#REF!</formula>
    </cfRule>
  </conditionalFormatting>
  <conditionalFormatting sqref="G216">
    <cfRule type="cellIs" dxfId="11" priority="8" stopIfTrue="1" operator="notEqual">
      <formula>#REF!</formula>
    </cfRule>
  </conditionalFormatting>
  <conditionalFormatting sqref="G217">
    <cfRule type="cellIs" dxfId="10" priority="7" stopIfTrue="1" operator="notEqual">
      <formula>#REF!</formula>
    </cfRule>
  </conditionalFormatting>
  <conditionalFormatting sqref="G224">
    <cfRule type="cellIs" dxfId="9" priority="6" stopIfTrue="1" operator="notEqual">
      <formula>#REF!</formula>
    </cfRule>
  </conditionalFormatting>
  <conditionalFormatting sqref="G291">
    <cfRule type="cellIs" dxfId="8" priority="5" stopIfTrue="1" operator="notEqual">
      <formula>#REF!</formula>
    </cfRule>
  </conditionalFormatting>
  <conditionalFormatting sqref="G310">
    <cfRule type="cellIs" dxfId="7" priority="4" stopIfTrue="1" operator="notEqual">
      <formula>#REF!</formula>
    </cfRule>
  </conditionalFormatting>
  <conditionalFormatting sqref="G312">
    <cfRule type="cellIs" dxfId="6" priority="3" stopIfTrue="1" operator="notEqual">
      <formula>#REF!</formula>
    </cfRule>
  </conditionalFormatting>
  <conditionalFormatting sqref="G321">
    <cfRule type="cellIs" dxfId="5" priority="2" stopIfTrue="1" operator="notEqual">
      <formula>#REF!</formula>
    </cfRule>
  </conditionalFormatting>
  <conditionalFormatting sqref="G220">
    <cfRule type="cellIs" dxfId="4" priority="1" stopIfTrue="1" operator="notEqual">
      <formula>#REF!</formula>
    </cfRule>
  </conditionalFormatting>
  <dataValidations count="3">
    <dataValidation type="list" allowBlank="1" showInputMessage="1" showErrorMessage="1" sqref="B21" xr:uid="{00000000-0002-0000-0000-000000000000}">
      <formula1>$AF$17:$AF$18</formula1>
    </dataValidation>
    <dataValidation type="list" allowBlank="1" showInputMessage="1" showErrorMessage="1" sqref="H21:L21" xr:uid="{00000000-0002-0000-0000-000001000000}">
      <formula1>$AF$20:$AF$21</formula1>
    </dataValidation>
    <dataValidation type="list" allowBlank="1" showInputMessage="1" showErrorMessage="1" sqref="D18" xr:uid="{00000000-0002-0000-0000-000002000000}">
      <formula1>$AF$17:$AF$19</formula1>
    </dataValidation>
  </dataValidations>
  <printOptions horizontalCentered="1"/>
  <pageMargins left="0.1" right="0.1" top="0.3" bottom="0.35" header="0.18" footer="0.05"/>
  <pageSetup scale="78" fitToHeight="25" orientation="portrait" r:id="rId4"/>
  <headerFooter alignWithMargins="0">
    <oddHeader>&amp;Rprinted on: &amp;D</oddHeader>
    <oddFooter>&amp;C&amp;Pof&amp;N</oddFooter>
  </headerFooter>
  <ignoredErrors>
    <ignoredError sqref="H324:K324 L324:N324 A324:C324 F324 O324:Z324 Z105:Z106 Z89:Z90 Z325 A325 H30:K30 F30 P30:Z30 Z259 Z45 Z47:Z48 Z71:Z73 Z78 Q108:Q114 Z116:Z120 Z128:Z131 Z150 Z152:Z154 Z156 Z169 Z199:Z201 Z211 Z233:Z234 Z236 Z244:Z245 Z248 Z250 Z252 Z254 Z257 Z261:Z263 Z265:Z273 Z275:Z276 V313:X317 Q253:Q255 Q248:Q250 Q244:Q246 W229:Y230 W228 Q211 Q135:Q142 Q55:Z55 Q46:Q48 Q32:Q37 T316:U317 B106:C106 Q227:Q228 Q78:Q79 A89:C89 F89:F90 O89:Y90 O105:Y106 F105:F106 L105:N106 L89:N90 H89:K90 H105:K106 E89:E90 A48:B48 C47:C48 A129:C129 Q252:R252 S228:U228 S227:W227 Q247:Z247 E106 Q256:Z256 Q82:Z82 T318:X318 V228:V230 X227:Y228 Y313:Y318 S231:Y232 K73 A47 A161 C161 B184:C184 A199:C200 S251:Y252 H34:K34 Q128:Q132 K253:K254 E31:F33 E34 E73:F73 A82:C88 A105:C105 E253:F254 E317:F317 E105 E252:F252 F91 E107:F107 E82:F88 E151:F151 E313:F316 E77:F77 A301:C306 B300:C300 E128:F128 E131:F132 E129:F129 K129 Q233:Y233 K317 Q313:Q315 Q322:Y322 Q229:Q230 Q231:Q232 A158:C160 B149:C149 Q316:Q318 Q172:Z172 Q219:Z219 Q237:Z237 A163 A214:C214 A201:B201 A221:C222 A215:B215 B226 B229 S29:AE29 Q38:Z38 A31:C43 A49:C49 E35:F43 Q49:Z49 S51:Y51 Q70:Z70 A52:C62 E52:F62 S63:Y63 A64:C65 E64:F65 Q64:Q65 S66:Y66 E67:F72 Q77 A77:C77 A67:C75 Q71:Q75 Z75 E74:F75 S76:Y76 E78:F79 A78:C79 S80:Y81 A92:C92 B96:C97 F96:F97 K96:K97 E92:F94 Q95:Z95 S99:Y100 S102:Y104 E111:F111 A107:C107 A114:C114 E114:F114 F112 K112 S115:Y115 E116:F119 Q116:Q123 A116:C119 Z124 S125:Y125 E126:F126 A126:C126 Q126 S127:Y127 A133:C133 E133:F133 Q133 S134:Y134 Q144:Q147 A135:C136 E135:F136 S143:Y143 Q149:Q150 E149:F150 A144:C147 E144:F147 S148:Y148 A150:C156 E152:F156 Q152:Q156 S157:Y157 E158:F161 Q158:Q161 Z159:Z161 S162:Y162 Q168:Z168 Q169:Q171 A182:C182 E221:F222 E163:F172 A164:C168 S173:Y174 F175 E176:F176 A175:C176 Q175:Q176 S177:Y178 E179:F180 A179:C180 Q179:Q180 S181:Y181 E182:F182 Q182 S183:Y183 E184:F184 Q184 S185:Y187 E188:F188 A188:C188 Q188 S189:Y189 E190:F190 A190:C190 Q190 S191:Y193 E194:F194 A194:C194 Q194 S195:Y195 E196:F196 A196:C196 Q196 S197:Y198 E199:F202 A202:C202 Q199:Q202 E209:F209 A209:C209 Q209 Z209 E211:F211 A211:C211 S203:Y213 E214:F215 Q214:Q215 S216:Y217 E218 I218 K218 Q225:Q226 A225:C225 E225:F225 B223:C223 F223 K223 Q222:Y222 S224:Y224 B227:C228 B230:C232 F226:F230 A233:C244 E233:F244 K226:K232 A246:C250 B245 F245 K245 E246:F250 A292:C293 Q259:Y260 E255:F290 A252:C268 S291:Y291 E292:F306 Q311:Y311 Q297:Y297 A307:C309 E307:F309 S310:Y310 A311:C311 E311:F311 S312:Y312 E322:F323 A322:C323 A313:C318 E318:F320 Q319:Y319 S321:Y321 A320:C320 B319:C319 Q124 S124:Y124 Q45 S45:Y45 Q52 V52:Z52 Q61:Z61 Q57 Y57:Z57 B50:C50 A94:C94 B93:C93 A110:B110 A108:B108 E108:F108 I108 K108 A109:B109 E109:F109 I109 K109 E110:F110 K110 A111:B111 I111 K111 I112 A113:B113 E113:F113 I113 K113 A124:C124 A120:B120 E124:F124 E120:F120 I120 K120 A121:B121 E121:F121 I121 K121 A122:B122 E122:F122 I122 K122 A123:B123 E123:F123 I123 K123 A128:B128 I128 K128 A131:C132 A130:B130 E130:F130 I130 K130 A142:C142 A137:B137 E142:F142 E137:F137 I137 K137 A138:B138 E138:F138 I138 K138 A139:B139 E139:F139 I139 K139 A140:B140 E140:F140 I140 K140 A141:B141 E141:F141 I141 K141 A170:C172 B169:C169 F232 F231 I231 I232 A270:C282 B269:C269 A284:C290 B283:C283 A46 A45 C45 C46 Q307:Y307 Q31 S31:T31 S32:Y37 Q44:Z44 Q39:Q43 S39:Z43 S46:Y48 Q53:Q54 S53:Z54 Q50 S50:Z50 S52:T52 Q56 S56:Z56 Q58:Q60 S58:Z60 S57:W57 Q67:Q69 S67:Z69 S64:Z65 Q62 S62:Z62 S78:Y79 S77:Z77 S71:Y75 Q86:Z86 Q83:Q85 S83:Z85 Q87:Q88 S87:Z88 Q92:Q94 S92:Z94 Q96:Q97 S96:Z97 S108:Z114 S135:Z142 S128:Y132 S116:Y123 S126:Z126 S133:Z133 S144:Z147 S149:Y150 S152:Y156 S158:Y161 Q163:Q167 S163:Z167 S169:Y171 Q218 S218:Z218 S175:Z176 S179:Z180 S182:Z182 S184:Z184 S188:Z188 S190:Z190 S194:Z194 S196:Z196 S199:Y202 S214:Z215 Q221 S221:Z221 S229:U230 S225:Y226 Q223 S223:Y223 Q234:Q236 S234:Y236 Q240:Z240 Q238:Q239 S238:Z239 Q243:Z243 Q241:Q242 S241:Z242 S244:Y246 S248:Y250 S253:Y255 Q257:Q258 S257:Y258 Q274:Y274 Q261:Q273 S261:Y273 Q288:Y288 Q275:Q287 S275:Y287 Q290:Y290 Q289 S289:Y289 Q292:Q296 S292:Y296 Q301:Y301 Q298:Q300 S298:Y300 Q302:Q306 S302:Y306 Q309:Y309 Q308 S308:Y308 S313:U315 S316:S318 Q320 S320:Y320 Q323 S323:Y323 Z326:Z327 A44:B44 E45:F50 F44 A91:B91 B95 F95 V31:Y31 E219:F219 A218:C219 S220:Y220 A295:C299 A294:B294 B90:C90 H31:K33 H73:I73 H253:I254 H317:I317 H252:K252 H91:Z91 H107:Z107 H82:K88 H151:Z151 H313:K316 H77:K77 H131:K132 H129:I129 H35:K43 H52:K62 H64:K65 H67:K72 H74:K75 H78:K79 H96:I97 H92:K94 H114:K114 H116:K119 H126:K126 H133:K133 H135:K136 H149:K150 H144:K147 H152:K156 H158:K161 H221:K222 H163:K172 H175:K175 H176:K176 H179:K180 H182:K182 H184:K184 H188:K188 H190:K190 H194:K194 H196:K196 H199:K202 H209:K209 H211:K211 H214:K215 H225:K225 H223:I223 H226:I230 H233:K244 H245:I245 H246:K250 H255:K290 H292:K306 H307:K309 H311:K311 H322:K323 H318:K320 H110:I110 H124:K124 H142:K142 H45:K50 H44:K44 H95:K95 H219:K219" unlockedFormula="1"/>
    <ignoredError sqref="AA304:AD305 AA316:AD318 AA323:AD323 AA288:AD288 BL225 AA292:AD294 AA296:AD296 AA299:AD302 BL228 BL233:BL234 BL236:BL245 BL261:BL273 BL275:BL276 AA297:AD297 BL296:BL305 AA313:AD314 AA319:AD319 AA322:AD322 BL322 BL230:BL231 BL31 BL250 BL128:BL132 BL77 BL44:BL50 BL52:BL62 BL64:BL65 BL67:BL73 BL75 BL78:BL79 BL82:BL97 BL105:BL114 BL116:BL124 BL126 BL133 BL135:BL142 BL144:BL147 BL149:BL156 BL158:BL161 BL163:BL172 BL175:BL176 BL179:BL180 BL182 BL184 BL188 BL190 BL194 BL196 BL199:BL202 BL209 BL211 BL214:BL215 BL221:BL223 BL247:BL248 BL252:BL259 BL292:BL294 BL288:BL290 AA290:AD290 BL313:BL319 BL307:BL309 AA307:AD309 BL311 AA311:AD311 BL323 AE320 AE311 AE309 AE290 AE232:AE233 AE240 AE168 AE95 AE44 AE322 AE319 AE307 AE297 AE256 AE237 AE151 AE252 AE301 AE38 AE324 AE288 AE274 AE243 AE107 AE30:AE37 AE108:AE132 AE244:AE251 AE275:AE287 AE289 AE438:AE471 AE39:AE43 AE302:AE306 AE253:AE255 AE152:AE167 AE238:AE239 AE257:AE273 AE298:AE300 AE308 AE321 AE323 AE45:AE77 AE96:AE106 AE221:AE231 AE241:AE242 AE234:AE236 AE291:AE296 AE310 AE312:AE318 AE78:AE94 AE133:AE150 AE325 AE326:AE327 AE382:AE437 AE169:AE219 BL218:BL219" formula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S90"/>
  <sheetViews>
    <sheetView zoomScale="125" zoomScaleNormal="141" zoomScalePageLayoutView="141" workbookViewId="0">
      <selection activeCell="C28" sqref="C28"/>
    </sheetView>
  </sheetViews>
  <sheetFormatPr defaultColWidth="9.140625" defaultRowHeight="12"/>
  <cols>
    <col min="1" max="1" width="16.140625" style="9" customWidth="1"/>
    <col min="2" max="2" width="0.85546875" style="9" customWidth="1"/>
    <col min="3" max="3" width="9.140625" style="9" customWidth="1"/>
    <col min="4" max="4" width="0.85546875" style="9" customWidth="1"/>
    <col min="5" max="5" width="9.28515625" style="9" customWidth="1"/>
    <col min="6" max="6" width="0.85546875" style="9" customWidth="1"/>
    <col min="7" max="7" width="9.28515625" style="9" customWidth="1"/>
    <col min="8" max="8" width="0.85546875" style="9" customWidth="1"/>
    <col min="9" max="9" width="9.28515625" style="9" customWidth="1"/>
    <col min="10" max="10" width="2" style="9" customWidth="1"/>
    <col min="11" max="12" width="9.28515625" style="9" customWidth="1"/>
    <col min="13" max="14" width="9.140625" style="9"/>
    <col min="15" max="17" width="9.140625" style="9" customWidth="1"/>
    <col min="18" max="18" width="18.140625" style="9" hidden="1" customWidth="1"/>
    <col min="19" max="21" width="9.140625" style="9" hidden="1" customWidth="1"/>
    <col min="22" max="25" width="9.140625" style="9" customWidth="1"/>
    <col min="26" max="16384" width="9.140625" style="9"/>
  </cols>
  <sheetData>
    <row r="2" spans="1:71" ht="12.75">
      <c r="I2" s="468" t="s">
        <v>497</v>
      </c>
      <c r="J2" s="469"/>
      <c r="K2" s="469"/>
      <c r="L2" s="470"/>
      <c r="M2" s="20"/>
    </row>
    <row r="3" spans="1:71" ht="12.75" customHeight="1">
      <c r="D3" s="21"/>
      <c r="E3" s="21"/>
      <c r="F3" s="21"/>
      <c r="G3" s="21"/>
      <c r="H3" s="21"/>
      <c r="I3" s="471" t="str">
        <f>'2020 Sum_Fall Order Form - V12'!B8:B8</f>
        <v xml:space="preserve"> </v>
      </c>
      <c r="J3" s="472"/>
      <c r="K3" s="472"/>
      <c r="L3" s="473"/>
    </row>
    <row r="4" spans="1:71" ht="12" customHeight="1">
      <c r="D4" s="21"/>
      <c r="E4" s="21"/>
      <c r="F4" s="21"/>
      <c r="G4" s="21"/>
      <c r="H4" s="21"/>
      <c r="I4" s="468" t="s">
        <v>498</v>
      </c>
      <c r="J4" s="469"/>
      <c r="K4" s="469"/>
      <c r="L4" s="470"/>
    </row>
    <row r="5" spans="1:71" ht="12.75" customHeight="1">
      <c r="B5" s="2"/>
      <c r="I5" s="471">
        <f>'2020 Sum_Fall Order Form - V12'!G18:G18</f>
        <v>0</v>
      </c>
      <c r="J5" s="472"/>
      <c r="K5" s="472"/>
      <c r="L5" s="473"/>
    </row>
    <row r="6" spans="1:71" ht="12.75">
      <c r="B6" s="62"/>
      <c r="C6" s="1"/>
      <c r="D6" s="1"/>
      <c r="E6" s="1"/>
      <c r="F6" s="1"/>
      <c r="G6" s="1"/>
      <c r="H6" s="1"/>
    </row>
    <row r="7" spans="1:71" ht="12.75">
      <c r="B7" s="2"/>
    </row>
    <row r="8" spans="1:71" s="6" customFormat="1" ht="21.75" customHeight="1">
      <c r="A8" s="474" t="s">
        <v>499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6"/>
      <c r="M8" s="8"/>
      <c r="N8" s="15"/>
      <c r="O8" s="15"/>
      <c r="P8" s="15"/>
      <c r="Q8" s="15"/>
      <c r="R8" s="15"/>
      <c r="S8" s="2"/>
      <c r="T8" s="2"/>
      <c r="U8" s="2"/>
      <c r="V8" s="3"/>
      <c r="W8" s="3"/>
      <c r="X8" s="13"/>
      <c r="Y8" s="1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  <c r="BC8" s="40"/>
      <c r="BD8" s="7"/>
      <c r="BE8" s="7"/>
      <c r="BF8" s="7"/>
      <c r="BG8" s="7"/>
      <c r="BH8" s="7"/>
      <c r="BI8" s="7"/>
      <c r="BJ8" s="39"/>
      <c r="BK8" s="4"/>
      <c r="BL8" s="4"/>
      <c r="BM8" s="4"/>
      <c r="BN8" s="4"/>
      <c r="BO8" s="4"/>
      <c r="BP8" s="4"/>
      <c r="BQ8" s="4"/>
      <c r="BR8" s="3"/>
      <c r="BS8" s="5"/>
    </row>
    <row r="9" spans="1:71">
      <c r="A9" s="293"/>
    </row>
    <row r="10" spans="1:71">
      <c r="A10" s="294"/>
      <c r="C10" s="64">
        <f>'2020 Sum_Fall Order Form - V12'!AH23</f>
        <v>0</v>
      </c>
      <c r="D10" s="63"/>
      <c r="E10" s="64">
        <f>'2020 Sum_Fall Order Form - V12'!AJ23</f>
        <v>0</v>
      </c>
      <c r="F10" s="63"/>
      <c r="G10" s="64">
        <f>'2020 Sum_Fall Order Form - V12'!AL23</f>
        <v>0</v>
      </c>
      <c r="H10" s="23"/>
      <c r="I10" s="28" t="s">
        <v>500</v>
      </c>
      <c r="K10" s="28" t="s">
        <v>501</v>
      </c>
      <c r="L10" s="28" t="s">
        <v>502</v>
      </c>
    </row>
    <row r="11" spans="1:71">
      <c r="A11" s="294"/>
      <c r="C11" s="24" t="s">
        <v>503</v>
      </c>
      <c r="D11" s="11"/>
      <c r="E11" s="24" t="s">
        <v>503</v>
      </c>
      <c r="F11" s="11"/>
      <c r="G11" s="24" t="s">
        <v>503</v>
      </c>
      <c r="H11" s="11"/>
      <c r="I11" s="25" t="s">
        <v>504</v>
      </c>
      <c r="K11" s="25" t="s">
        <v>505</v>
      </c>
      <c r="L11" s="25" t="s">
        <v>506</v>
      </c>
      <c r="R11" s="9" t="s">
        <v>503</v>
      </c>
      <c r="S11" s="137">
        <f>C10</f>
        <v>0</v>
      </c>
      <c r="T11" s="137">
        <f>E10</f>
        <v>0</v>
      </c>
      <c r="U11" s="137">
        <f>G10</f>
        <v>0</v>
      </c>
    </row>
    <row r="12" spans="1:71">
      <c r="A12" s="31"/>
      <c r="R12" s="9" t="s">
        <v>507</v>
      </c>
      <c r="S12" s="139">
        <f>C30</f>
        <v>0</v>
      </c>
      <c r="T12" s="139">
        <f>E30</f>
        <v>0</v>
      </c>
      <c r="U12" s="139">
        <f>G30</f>
        <v>0</v>
      </c>
    </row>
    <row r="13" spans="1:71">
      <c r="A13" s="27" t="s">
        <v>508</v>
      </c>
      <c r="B13" s="10"/>
      <c r="C13" s="34">
        <f>SUM('2020 Sum_Fall Order Form - V12'!AH50:AH54)</f>
        <v>0</v>
      </c>
      <c r="D13" s="33"/>
      <c r="E13" s="34">
        <f>SUM('2020 Sum_Fall Order Form - V12'!AJ50:AJ54)</f>
        <v>0</v>
      </c>
      <c r="F13" s="33"/>
      <c r="G13" s="34">
        <f>SUM('2020 Sum_Fall Order Form - V12'!AL50:AL54)</f>
        <v>0</v>
      </c>
      <c r="H13" s="22"/>
      <c r="I13" s="42">
        <f>SUM('2020 Sum_Fall Order Form - V12'!AW50:AW54)</f>
        <v>0</v>
      </c>
      <c r="J13" s="10"/>
      <c r="K13" s="47">
        <f>SUM('2020 Sum_Fall Order Form - V12'!AN50:AN54)</f>
        <v>0</v>
      </c>
      <c r="L13" s="42">
        <f t="shared" ref="L13:L30" si="0">IF(K13=0,0,I13/K13)</f>
        <v>0</v>
      </c>
      <c r="S13" s="138"/>
      <c r="T13" s="138"/>
      <c r="U13" s="138"/>
    </row>
    <row r="14" spans="1:71">
      <c r="A14" s="27" t="s">
        <v>509</v>
      </c>
      <c r="B14" s="10"/>
      <c r="C14" s="34">
        <f>SUM('2020 Sum_Fall Order Form - V12'!AH56:AH60)</f>
        <v>0</v>
      </c>
      <c r="D14" s="33"/>
      <c r="E14" s="34">
        <f>SUM('2020 Sum_Fall Order Form - V12'!AJ56:AJ60)</f>
        <v>0</v>
      </c>
      <c r="F14" s="33"/>
      <c r="G14" s="34">
        <f>SUM('2020 Sum_Fall Order Form - V12'!AL56:AL60)</f>
        <v>0</v>
      </c>
      <c r="H14" s="22"/>
      <c r="I14" s="42">
        <f>SUM('2020 Sum_Fall Order Form - V12'!AW56:AW60)</f>
        <v>0</v>
      </c>
      <c r="J14" s="10"/>
      <c r="K14" s="47">
        <f>SUM('2020 Sum_Fall Order Form - V12'!AN56:AN60)</f>
        <v>0</v>
      </c>
      <c r="L14" s="42">
        <f t="shared" si="0"/>
        <v>0</v>
      </c>
    </row>
    <row r="15" spans="1:71">
      <c r="A15" s="27" t="s">
        <v>510</v>
      </c>
      <c r="B15" s="10"/>
      <c r="C15" s="34">
        <f>SUM('2020 Sum_Fall Order Form - V12'!AH62:AH69)</f>
        <v>0</v>
      </c>
      <c r="D15" s="33"/>
      <c r="E15" s="34">
        <f>SUM('2020 Sum_Fall Order Form - V12'!AJ62:AJ69)</f>
        <v>0</v>
      </c>
      <c r="F15" s="33"/>
      <c r="G15" s="34">
        <f>SUM('2020 Sum_Fall Order Form - V12'!AL62:AL69)</f>
        <v>0</v>
      </c>
      <c r="H15" s="22"/>
      <c r="I15" s="42">
        <f>SUM('2020 Sum_Fall Order Form - V12'!AW62:AW69)</f>
        <v>0</v>
      </c>
      <c r="J15" s="10"/>
      <c r="K15" s="47">
        <f>SUM('2020 Sum_Fall Order Form - V12'!AN62:AN69)</f>
        <v>0</v>
      </c>
      <c r="L15" s="42">
        <f t="shared" si="0"/>
        <v>0</v>
      </c>
    </row>
    <row r="16" spans="1:71">
      <c r="A16" s="27" t="s">
        <v>511</v>
      </c>
      <c r="B16" s="10"/>
      <c r="C16" s="34">
        <f>SUM('2020 Sum_Fall Order Form - V12'!AH71:AH81)</f>
        <v>0</v>
      </c>
      <c r="D16" s="33"/>
      <c r="E16" s="34">
        <f>SUM('2020 Sum_Fall Order Form - V12'!AJ71:AJ81)</f>
        <v>0</v>
      </c>
      <c r="F16" s="33"/>
      <c r="G16" s="34">
        <f>SUM('2020 Sum_Fall Order Form - V12'!AL71:AL81)</f>
        <v>0</v>
      </c>
      <c r="H16" s="22"/>
      <c r="I16" s="42">
        <f>SUM('2020 Sum_Fall Order Form - V12'!AW71:AW81)</f>
        <v>0</v>
      </c>
      <c r="J16" s="10"/>
      <c r="K16" s="47">
        <f>SUM('2020 Sum_Fall Order Form - V12'!AN71:AN81)</f>
        <v>0</v>
      </c>
      <c r="L16" s="45">
        <f>IF(K16=0,0,I16/K16)</f>
        <v>0</v>
      </c>
    </row>
    <row r="17" spans="1:12">
      <c r="A17" s="27" t="s">
        <v>512</v>
      </c>
      <c r="B17" s="10"/>
      <c r="C17" s="34">
        <f>SUM('2020 Sum_Fall Order Form - V12'!AH87:AH88)</f>
        <v>0</v>
      </c>
      <c r="D17" s="33"/>
      <c r="E17" s="34">
        <f>SUM('2020 Sum_Fall Order Form - V12'!AJ87:AJ88)</f>
        <v>0</v>
      </c>
      <c r="F17" s="33"/>
      <c r="G17" s="34">
        <f>SUM('2020 Sum_Fall Order Form - V12'!AL87:AL88)</f>
        <v>0</v>
      </c>
      <c r="H17" s="22"/>
      <c r="I17" s="42">
        <f>SUM('2020 Sum_Fall Order Form - V12'!AW87:AW88)</f>
        <v>0</v>
      </c>
      <c r="J17" s="10"/>
      <c r="K17" s="47">
        <f>SUM('2020 Sum_Fall Order Form - V12'!AN87:AN88)</f>
        <v>0</v>
      </c>
      <c r="L17" s="42">
        <f t="shared" si="0"/>
        <v>0</v>
      </c>
    </row>
    <row r="18" spans="1:12">
      <c r="A18" s="30" t="s">
        <v>513</v>
      </c>
      <c r="B18" s="10"/>
      <c r="C18" s="34">
        <f>SUM('2020 Sum_Fall Order Form - V12'!AH91:AH100)</f>
        <v>0</v>
      </c>
      <c r="D18" s="33"/>
      <c r="E18" s="34">
        <f>SUM('2020 Sum_Fall Order Form - V12'!AJ91:AJ100)</f>
        <v>0</v>
      </c>
      <c r="F18" s="33"/>
      <c r="G18" s="34">
        <f>SUM('2020 Sum_Fall Order Form - V12'!AL91:AL100)</f>
        <v>0</v>
      </c>
      <c r="H18" s="22"/>
      <c r="I18" s="42">
        <f>SUM('2020 Sum_Fall Order Form - V12'!AW91:AW100)</f>
        <v>0</v>
      </c>
      <c r="J18" s="10"/>
      <c r="K18" s="47">
        <f>SUM('2020 Sum_Fall Order Form - V12'!AN91:AN100)</f>
        <v>0</v>
      </c>
      <c r="L18" s="42">
        <f t="shared" si="0"/>
        <v>0</v>
      </c>
    </row>
    <row r="19" spans="1:12">
      <c r="A19" s="29" t="s">
        <v>514</v>
      </c>
      <c r="B19" s="10"/>
      <c r="C19" s="34">
        <f>SUM('2020 Sum_Fall Order Form - V12'!AH107:AH150)</f>
        <v>0</v>
      </c>
      <c r="D19" s="33"/>
      <c r="E19" s="34">
        <f>SUM('2020 Sum_Fall Order Form - V12'!AJ107:AJ150)</f>
        <v>0</v>
      </c>
      <c r="F19" s="33"/>
      <c r="G19" s="34">
        <f>SUM('2020 Sum_Fall Order Form - V12'!AL107:AL150)</f>
        <v>0</v>
      </c>
      <c r="H19" s="22"/>
      <c r="I19" s="42">
        <f>SUM('2020 Sum_Fall Order Form - V12'!AW107:AW150)</f>
        <v>0</v>
      </c>
      <c r="J19" s="10"/>
      <c r="K19" s="47">
        <f>SUM('2020 Sum_Fall Order Form - V12'!AN107:AN150)</f>
        <v>0</v>
      </c>
      <c r="L19" s="42">
        <f t="shared" si="0"/>
        <v>0</v>
      </c>
    </row>
    <row r="20" spans="1:12">
      <c r="A20" s="27" t="s">
        <v>515</v>
      </c>
      <c r="B20" s="10"/>
      <c r="C20" s="34">
        <f>SUM('2020 Sum_Fall Order Form - V12'!AH152:AH167)</f>
        <v>0</v>
      </c>
      <c r="D20" s="33"/>
      <c r="E20" s="34">
        <f>SUM('2020 Sum_Fall Order Form - V12'!AJ152:AJ167)</f>
        <v>0</v>
      </c>
      <c r="F20" s="33"/>
      <c r="G20" s="34">
        <f>SUM('2020 Sum_Fall Order Form - V12'!AL152:AL167)</f>
        <v>0</v>
      </c>
      <c r="H20" s="22"/>
      <c r="I20" s="42">
        <f>SUM('2020 Sum_Fall Order Form - V12'!AW152:AW167)</f>
        <v>0</v>
      </c>
      <c r="J20" s="10"/>
      <c r="K20" s="47">
        <f>SUM('2020 Sum_Fall Order Form - V12'!AN152:AN167)</f>
        <v>0</v>
      </c>
      <c r="L20" s="42">
        <f t="shared" si="0"/>
        <v>0</v>
      </c>
    </row>
    <row r="21" spans="1:12">
      <c r="A21" s="27" t="s">
        <v>516</v>
      </c>
      <c r="B21" s="10"/>
      <c r="C21" s="34">
        <f>SUM('2020 Sum_Fall Order Form - V12'!AH173:AH218)</f>
        <v>0</v>
      </c>
      <c r="D21" s="33"/>
      <c r="E21" s="34">
        <f>SUM('2020 Sum_Fall Order Form - V12'!AJ173:AJ218)</f>
        <v>0</v>
      </c>
      <c r="F21" s="33"/>
      <c r="G21" s="34">
        <f>SUM('2020 Sum_Fall Order Form - V12'!AL173:AL218)</f>
        <v>0</v>
      </c>
      <c r="H21" s="22"/>
      <c r="I21" s="42">
        <f>SUM('2020 Sum_Fall Order Form - V12'!AW173:AW218)</f>
        <v>0</v>
      </c>
      <c r="J21" s="10"/>
      <c r="K21" s="47">
        <f>SUM('2020 Sum_Fall Order Form - V12'!AN173:AN218)</f>
        <v>0</v>
      </c>
      <c r="L21" s="42">
        <f t="shared" si="0"/>
        <v>0</v>
      </c>
    </row>
    <row r="22" spans="1:12">
      <c r="A22" s="27" t="s">
        <v>517</v>
      </c>
      <c r="B22" s="10"/>
      <c r="C22" s="34">
        <f>SUM('2020 Sum_Fall Order Form - V12'!AH223:AH239)</f>
        <v>0</v>
      </c>
      <c r="D22" s="33"/>
      <c r="E22" s="34">
        <f>SUM('2020 Sum_Fall Order Form - V12'!AJ223:AJ239)</f>
        <v>0</v>
      </c>
      <c r="F22" s="33"/>
      <c r="G22" s="34">
        <f>SUM('2020 Sum_Fall Order Form - V12'!AL223:AL239)</f>
        <v>0</v>
      </c>
      <c r="H22" s="22">
        <v>0</v>
      </c>
      <c r="I22" s="42">
        <f>SUM('2020 Sum_Fall Order Form - V12'!AW223:AW239)</f>
        <v>0</v>
      </c>
      <c r="J22" s="10"/>
      <c r="K22" s="47">
        <f>SUM('2020 Sum_Fall Order Form - V12'!AN223:AN239)</f>
        <v>0</v>
      </c>
      <c r="L22" s="42">
        <f t="shared" si="0"/>
        <v>0</v>
      </c>
    </row>
    <row r="23" spans="1:12">
      <c r="A23" s="27" t="s">
        <v>518</v>
      </c>
      <c r="B23" s="10"/>
      <c r="C23" s="34">
        <f>SUM('2020 Sum_Fall Order Form - V12'!AH261:AH287)</f>
        <v>0</v>
      </c>
      <c r="D23" s="33"/>
      <c r="E23" s="34">
        <f>SUM('2020 Sum_Fall Order Form - V12'!AJ261:AJ287)</f>
        <v>0</v>
      </c>
      <c r="F23" s="33"/>
      <c r="G23" s="34">
        <f>SUM('2020 Sum_Fall Order Form - V12'!AL261:AL287)</f>
        <v>0</v>
      </c>
      <c r="H23" s="22"/>
      <c r="I23" s="42">
        <f>SUM('2020 Sum_Fall Order Form - V12'!AW261:AW287)</f>
        <v>0</v>
      </c>
      <c r="J23" s="10"/>
      <c r="K23" s="47">
        <f>SUM('2020 Sum_Fall Order Form - V12'!AN261:AN287)</f>
        <v>0</v>
      </c>
      <c r="L23" s="42">
        <f t="shared" si="0"/>
        <v>0</v>
      </c>
    </row>
    <row r="24" spans="1:12">
      <c r="A24" s="27" t="s">
        <v>519</v>
      </c>
      <c r="B24" s="10"/>
      <c r="C24" s="34">
        <f>SUM('2020 Sum_Fall Order Form - V12'!AH290:AH296)</f>
        <v>0</v>
      </c>
      <c r="D24" s="33"/>
      <c r="E24" s="34">
        <f>SUM('2020 Sum_Fall Order Form - V12'!AJ290:AJ296)</f>
        <v>0</v>
      </c>
      <c r="F24" s="33"/>
      <c r="G24" s="34">
        <f>SUM('2020 Sum_Fall Order Form - V12'!AL290:AL296)</f>
        <v>0</v>
      </c>
      <c r="H24" s="22"/>
      <c r="I24" s="42">
        <f>SUM('2020 Sum_Fall Order Form - V12'!AW290:AW296)</f>
        <v>0</v>
      </c>
      <c r="J24" s="10"/>
      <c r="K24" s="47">
        <f>SUM('2020 Sum_Fall Order Form - V12'!AN290:AN296)</f>
        <v>0</v>
      </c>
      <c r="L24" s="42">
        <f t="shared" si="0"/>
        <v>0</v>
      </c>
    </row>
    <row r="25" spans="1:12">
      <c r="A25" s="27" t="s">
        <v>520</v>
      </c>
      <c r="B25" s="10"/>
      <c r="C25" s="34">
        <f>SUM('2020 Sum_Fall Order Form - V12'!AH298:AH300)</f>
        <v>0</v>
      </c>
      <c r="D25" s="33"/>
      <c r="E25" s="34">
        <f>SUM('2020 Sum_Fall Order Form - V12'!AJ298:AJ300)</f>
        <v>0</v>
      </c>
      <c r="F25" s="33"/>
      <c r="G25" s="34">
        <f>SUM('2020 Sum_Fall Order Form - V12'!AL298:AL300)</f>
        <v>0</v>
      </c>
      <c r="H25" s="22"/>
      <c r="I25" s="42">
        <f>SUM('2020 Sum_Fall Order Form - V12'!AW298:AW300)</f>
        <v>0</v>
      </c>
      <c r="J25" s="10"/>
      <c r="K25" s="47">
        <f>SUM('2020 Sum_Fall Order Form - V12'!AN298:AN300)</f>
        <v>0</v>
      </c>
      <c r="L25" s="42">
        <f t="shared" si="0"/>
        <v>0</v>
      </c>
    </row>
    <row r="26" spans="1:12">
      <c r="A26" s="27" t="s">
        <v>521</v>
      </c>
      <c r="B26" s="10"/>
      <c r="C26" s="34">
        <f>SUM('2020 Sum_Fall Order Form - V12'!AH302:AH306)</f>
        <v>0</v>
      </c>
      <c r="D26" s="33"/>
      <c r="E26" s="34">
        <f>SUM('2020 Sum_Fall Order Form - V12'!AJ302:AJ306)</f>
        <v>0</v>
      </c>
      <c r="F26" s="33"/>
      <c r="G26" s="34">
        <f>SUM('2020 Sum_Fall Order Form - V12'!AL302:AL306)</f>
        <v>0</v>
      </c>
      <c r="H26" s="22"/>
      <c r="I26" s="42">
        <f>SUM('2020 Sum_Fall Order Form - V12'!AW302:AW306)</f>
        <v>0</v>
      </c>
      <c r="J26" s="10"/>
      <c r="K26" s="47">
        <f>SUM('2020 Sum_Fall Order Form - V12'!AN302:AN306)</f>
        <v>0</v>
      </c>
      <c r="L26" s="42">
        <f t="shared" si="0"/>
        <v>0</v>
      </c>
    </row>
    <row r="27" spans="1:12">
      <c r="A27" s="27" t="s">
        <v>522</v>
      </c>
      <c r="B27" s="10"/>
      <c r="C27" s="34">
        <f>SUM('2020 Sum_Fall Order Form - V12'!AH310:AH318)</f>
        <v>0</v>
      </c>
      <c r="D27" s="33"/>
      <c r="E27" s="34">
        <f>SUM('2020 Sum_Fall Order Form - V12'!AJ310:AJ318)</f>
        <v>0</v>
      </c>
      <c r="F27" s="33"/>
      <c r="G27" s="34">
        <f>SUM('2020 Sum_Fall Order Form - V12'!AL310:AL318)</f>
        <v>0</v>
      </c>
      <c r="H27" s="22"/>
      <c r="I27" s="42">
        <f>SUM('2020 Sum_Fall Order Form - V12'!AW310:AW318)</f>
        <v>0</v>
      </c>
      <c r="J27" s="10"/>
      <c r="K27" s="47">
        <f>SUM('2020 Sum_Fall Order Form - V12'!AN310:AN318)</f>
        <v>0</v>
      </c>
      <c r="L27" s="42">
        <f t="shared" si="0"/>
        <v>0</v>
      </c>
    </row>
    <row r="28" spans="1:12">
      <c r="A28" s="27" t="s">
        <v>523</v>
      </c>
      <c r="B28" s="10"/>
      <c r="C28" s="34">
        <f>SUM('2020 Sum_Fall Order Form - V12'!AH323:AH323)</f>
        <v>0</v>
      </c>
      <c r="D28" s="33"/>
      <c r="E28" s="34">
        <f>SUM('2020 Sum_Fall Order Form - V12'!AJ323:AJ323)</f>
        <v>0</v>
      </c>
      <c r="F28" s="33"/>
      <c r="G28" s="34">
        <f>SUM('2020 Sum_Fall Order Form - V12'!AL323:AL323)</f>
        <v>0</v>
      </c>
      <c r="H28" s="22"/>
      <c r="I28" s="42">
        <f>SUM('2020 Sum_Fall Order Form - V12'!AW323:AW323)</f>
        <v>0</v>
      </c>
      <c r="J28" s="10"/>
      <c r="K28" s="47">
        <f>SUM('2020 Sum_Fall Order Form - V12'!AN323:AN323)</f>
        <v>0</v>
      </c>
      <c r="L28" s="42">
        <f t="shared" si="0"/>
        <v>0</v>
      </c>
    </row>
    <row r="29" spans="1:12" ht="12.75" thickBot="1">
      <c r="A29" s="32" t="s">
        <v>524</v>
      </c>
      <c r="B29" s="10"/>
      <c r="C29" s="35">
        <f>C84</f>
        <v>0</v>
      </c>
      <c r="D29" s="33"/>
      <c r="E29" s="35">
        <f>E84</f>
        <v>0</v>
      </c>
      <c r="F29" s="33"/>
      <c r="G29" s="35">
        <f>G84</f>
        <v>0</v>
      </c>
      <c r="H29" s="22"/>
      <c r="I29" s="43">
        <f>K90</f>
        <v>0</v>
      </c>
      <c r="J29" s="10"/>
      <c r="K29" s="48">
        <f>K84</f>
        <v>0</v>
      </c>
      <c r="L29" s="46">
        <f t="shared" si="0"/>
        <v>0</v>
      </c>
    </row>
    <row r="30" spans="1:12" ht="12.75" thickBot="1">
      <c r="A30" s="26" t="s">
        <v>525</v>
      </c>
      <c r="B30" s="10"/>
      <c r="C30" s="36">
        <f>SUM(C13:C29)</f>
        <v>0</v>
      </c>
      <c r="D30" s="37"/>
      <c r="E30" s="36">
        <f>SUM(E13:E29)</f>
        <v>0</v>
      </c>
      <c r="F30" s="37"/>
      <c r="G30" s="36">
        <f>SUM(G13:G29)</f>
        <v>0</v>
      </c>
      <c r="H30" s="12"/>
      <c r="I30" s="44">
        <f>SUM(I13:I29)</f>
        <v>0</v>
      </c>
      <c r="J30" s="10"/>
      <c r="K30" s="49">
        <f>SUM(K13:K29)</f>
        <v>0</v>
      </c>
      <c r="L30" s="51">
        <f t="shared" si="0"/>
        <v>0</v>
      </c>
    </row>
    <row r="31" spans="1:12">
      <c r="A31" s="10"/>
      <c r="C31" s="19"/>
      <c r="D31" s="19"/>
      <c r="E31" s="19"/>
      <c r="F31" s="19"/>
      <c r="G31" s="19"/>
      <c r="H31" s="19"/>
      <c r="I31" s="19"/>
      <c r="J31" s="10"/>
      <c r="K31" s="10"/>
      <c r="L31" s="10"/>
    </row>
    <row r="32" spans="1:12">
      <c r="C32" s="19"/>
      <c r="D32" s="19"/>
      <c r="E32" s="19"/>
      <c r="F32" s="19"/>
      <c r="G32" s="19"/>
      <c r="H32" s="19"/>
      <c r="I32" s="19"/>
      <c r="J32" s="10"/>
      <c r="K32" s="10"/>
      <c r="L32" s="10"/>
    </row>
    <row r="33" spans="3:18">
      <c r="C33" s="19"/>
      <c r="D33" s="19"/>
      <c r="E33" s="19"/>
      <c r="F33" s="19"/>
      <c r="G33" s="19"/>
      <c r="H33" s="19"/>
      <c r="I33" s="19"/>
      <c r="J33" s="10"/>
      <c r="K33" s="10"/>
      <c r="L33" s="10"/>
      <c r="R33" s="17"/>
    </row>
    <row r="34" spans="3:18">
      <c r="C34" s="19"/>
      <c r="D34" s="19"/>
      <c r="E34" s="19"/>
      <c r="F34" s="19"/>
      <c r="G34" s="19"/>
      <c r="H34" s="19"/>
      <c r="I34" s="19"/>
      <c r="J34" s="10"/>
      <c r="K34" s="10"/>
      <c r="L34" s="10"/>
      <c r="R34" s="17"/>
    </row>
    <row r="35" spans="3:18">
      <c r="C35" s="19"/>
      <c r="D35" s="19"/>
      <c r="E35" s="19"/>
      <c r="F35" s="19"/>
      <c r="G35" s="19"/>
      <c r="H35" s="19"/>
      <c r="I35" s="19"/>
      <c r="J35" s="10"/>
      <c r="K35" s="10"/>
      <c r="L35" s="10"/>
      <c r="R35" s="17"/>
    </row>
    <row r="36" spans="3:18">
      <c r="C36" s="19"/>
      <c r="D36" s="19"/>
      <c r="E36" s="19"/>
      <c r="F36" s="19"/>
      <c r="G36" s="19"/>
      <c r="H36" s="19"/>
      <c r="I36" s="19"/>
      <c r="J36" s="10"/>
      <c r="K36" s="10"/>
      <c r="L36" s="10"/>
      <c r="R36" s="17"/>
    </row>
    <row r="37" spans="3:18">
      <c r="C37" s="19"/>
      <c r="D37" s="19"/>
      <c r="E37" s="19"/>
      <c r="F37" s="19"/>
      <c r="G37" s="19"/>
      <c r="H37" s="19"/>
      <c r="I37" s="19"/>
      <c r="J37" s="10"/>
      <c r="K37" s="10"/>
      <c r="L37" s="10"/>
      <c r="R37" s="17"/>
    </row>
    <row r="38" spans="3:18">
      <c r="C38" s="19"/>
      <c r="D38" s="19"/>
      <c r="E38" s="19"/>
      <c r="F38" s="19"/>
      <c r="G38" s="19"/>
      <c r="H38" s="19"/>
      <c r="I38" s="19"/>
      <c r="J38" s="10"/>
      <c r="K38" s="10"/>
      <c r="L38" s="10"/>
      <c r="R38" s="17"/>
    </row>
    <row r="39" spans="3:18">
      <c r="C39" s="19"/>
      <c r="D39" s="19"/>
      <c r="E39" s="19"/>
      <c r="F39" s="19"/>
      <c r="G39" s="19"/>
      <c r="H39" s="19"/>
      <c r="I39" s="19"/>
      <c r="J39" s="10"/>
      <c r="K39" s="10"/>
      <c r="L39" s="10"/>
      <c r="R39" s="17"/>
    </row>
    <row r="40" spans="3:18">
      <c r="C40" s="19"/>
      <c r="D40" s="19"/>
      <c r="E40" s="19"/>
      <c r="F40" s="19"/>
      <c r="G40" s="19"/>
      <c r="H40" s="19"/>
      <c r="I40" s="19"/>
      <c r="J40" s="10"/>
      <c r="K40" s="10"/>
      <c r="L40" s="10"/>
      <c r="R40" s="17"/>
    </row>
    <row r="41" spans="3:18">
      <c r="C41" s="19"/>
      <c r="D41" s="19"/>
      <c r="E41" s="19"/>
      <c r="F41" s="19"/>
      <c r="G41" s="19"/>
      <c r="H41" s="19"/>
      <c r="I41" s="19"/>
      <c r="J41" s="10"/>
      <c r="K41" s="10"/>
      <c r="L41" s="10"/>
      <c r="R41" s="17"/>
    </row>
    <row r="42" spans="3:18">
      <c r="C42" s="19"/>
      <c r="D42" s="19"/>
      <c r="E42" s="19"/>
      <c r="F42" s="19"/>
      <c r="G42" s="19"/>
      <c r="H42" s="19"/>
      <c r="I42" s="19"/>
      <c r="J42" s="10"/>
      <c r="K42" s="10"/>
      <c r="L42" s="10"/>
      <c r="R42" s="17"/>
    </row>
    <row r="43" spans="3:18">
      <c r="C43" s="19"/>
      <c r="D43" s="19"/>
      <c r="E43" s="19"/>
      <c r="F43" s="19"/>
      <c r="G43" s="19"/>
      <c r="H43" s="19"/>
      <c r="I43" s="19"/>
      <c r="J43" s="10"/>
      <c r="K43" s="10"/>
      <c r="L43" s="10"/>
      <c r="R43" s="17"/>
    </row>
    <row r="44" spans="3:18">
      <c r="C44" s="19"/>
      <c r="D44" s="19"/>
      <c r="E44" s="19"/>
      <c r="F44" s="19"/>
      <c r="G44" s="19"/>
      <c r="H44" s="19"/>
      <c r="I44" s="19"/>
      <c r="J44" s="10"/>
      <c r="K44" s="10"/>
      <c r="L44" s="10"/>
      <c r="R44" s="17"/>
    </row>
    <row r="45" spans="3:18">
      <c r="C45" s="19"/>
      <c r="D45" s="19"/>
      <c r="E45" s="19"/>
      <c r="F45" s="19"/>
      <c r="G45" s="19"/>
      <c r="H45" s="19"/>
      <c r="I45" s="19"/>
      <c r="J45" s="10"/>
      <c r="K45" s="10"/>
      <c r="L45" s="10"/>
      <c r="R45" s="17"/>
    </row>
    <row r="46" spans="3:18">
      <c r="C46" s="19"/>
      <c r="D46" s="19"/>
      <c r="E46" s="19"/>
      <c r="F46" s="19"/>
      <c r="G46" s="19"/>
      <c r="H46" s="19"/>
      <c r="I46" s="19"/>
      <c r="J46" s="10"/>
      <c r="K46" s="10"/>
      <c r="L46" s="10"/>
      <c r="R46" s="17"/>
    </row>
    <row r="47" spans="3:18">
      <c r="C47" s="19"/>
      <c r="D47" s="19"/>
      <c r="E47" s="19"/>
      <c r="F47" s="19"/>
      <c r="G47" s="19"/>
      <c r="H47" s="19"/>
      <c r="I47" s="19"/>
      <c r="J47" s="10"/>
      <c r="K47" s="10"/>
      <c r="L47" s="10"/>
      <c r="R47" s="17"/>
    </row>
    <row r="48" spans="3:18">
      <c r="C48" s="19"/>
      <c r="D48" s="19"/>
      <c r="E48" s="19"/>
      <c r="F48" s="19"/>
      <c r="G48" s="19"/>
      <c r="H48" s="19"/>
      <c r="I48" s="19"/>
      <c r="J48" s="10"/>
      <c r="K48" s="10"/>
      <c r="L48" s="10"/>
      <c r="R48" s="17"/>
    </row>
    <row r="49" spans="1:18">
      <c r="C49" s="19"/>
      <c r="D49" s="19"/>
      <c r="E49" s="19"/>
      <c r="F49" s="19"/>
      <c r="G49" s="19"/>
      <c r="H49" s="19"/>
      <c r="I49" s="19"/>
      <c r="J49" s="10"/>
      <c r="K49" s="10"/>
      <c r="L49" s="10"/>
      <c r="R49" s="17"/>
    </row>
    <row r="50" spans="1:18">
      <c r="C50" s="19"/>
      <c r="D50" s="19"/>
      <c r="E50" s="19"/>
      <c r="F50" s="19"/>
      <c r="G50" s="19"/>
      <c r="H50" s="19"/>
      <c r="I50" s="19"/>
      <c r="J50" s="10"/>
      <c r="K50" s="10"/>
      <c r="L50" s="10"/>
      <c r="R50" s="17"/>
    </row>
    <row r="51" spans="1:18">
      <c r="C51" s="19"/>
      <c r="D51" s="19"/>
      <c r="E51" s="19"/>
      <c r="F51" s="19"/>
      <c r="G51" s="19"/>
      <c r="H51" s="19"/>
      <c r="I51" s="19"/>
      <c r="J51" s="10"/>
      <c r="K51" s="10"/>
      <c r="L51" s="10"/>
      <c r="R51" s="17"/>
    </row>
    <row r="52" spans="1:18">
      <c r="C52" s="19"/>
      <c r="D52" s="19"/>
      <c r="E52" s="19"/>
      <c r="F52" s="19"/>
      <c r="G52" s="19"/>
      <c r="H52" s="19"/>
      <c r="I52" s="19"/>
      <c r="J52" s="10"/>
      <c r="K52" s="10"/>
      <c r="L52" s="10"/>
      <c r="R52" s="17"/>
    </row>
    <row r="53" spans="1:18">
      <c r="A53" s="52"/>
      <c r="B53" s="52"/>
      <c r="C53" s="53"/>
      <c r="D53" s="53"/>
      <c r="E53" s="53"/>
      <c r="F53" s="53"/>
      <c r="G53" s="53"/>
      <c r="H53" s="53"/>
      <c r="I53" s="53"/>
      <c r="J53" s="54"/>
      <c r="K53" s="54"/>
      <c r="L53" s="54"/>
      <c r="R53" s="17"/>
    </row>
    <row r="54" spans="1:18">
      <c r="C54" s="19"/>
      <c r="D54" s="19"/>
      <c r="E54" s="19"/>
      <c r="F54" s="19"/>
      <c r="G54" s="19"/>
      <c r="H54" s="19"/>
      <c r="I54" s="19"/>
      <c r="J54" s="10"/>
      <c r="K54" s="10"/>
      <c r="L54" s="10"/>
      <c r="R54" s="17"/>
    </row>
    <row r="55" spans="1:18">
      <c r="C55" s="19"/>
      <c r="D55" s="19"/>
      <c r="E55" s="19"/>
      <c r="F55" s="19"/>
      <c r="G55" s="19"/>
      <c r="H55" s="19"/>
      <c r="I55" s="19"/>
      <c r="J55" s="10"/>
      <c r="K55" s="10"/>
      <c r="L55" s="10"/>
      <c r="R55" s="17"/>
    </row>
    <row r="56" spans="1:18">
      <c r="C56" s="19"/>
      <c r="D56" s="19"/>
      <c r="E56" s="19"/>
      <c r="F56" s="19"/>
      <c r="G56" s="19"/>
      <c r="H56" s="19"/>
      <c r="I56" s="19"/>
      <c r="J56" s="10"/>
      <c r="K56" s="10"/>
      <c r="L56" s="10"/>
      <c r="R56" s="17"/>
    </row>
    <row r="57" spans="1:18">
      <c r="C57" s="19"/>
      <c r="D57" s="19"/>
      <c r="E57" s="19"/>
      <c r="F57" s="19"/>
      <c r="G57" s="19"/>
      <c r="H57" s="19"/>
      <c r="I57" s="19"/>
      <c r="J57" s="10"/>
      <c r="K57" s="10"/>
      <c r="L57" s="10"/>
      <c r="R57" s="17"/>
    </row>
    <row r="58" spans="1:18">
      <c r="C58" s="19"/>
      <c r="D58" s="19"/>
      <c r="E58" s="19"/>
      <c r="F58" s="19"/>
      <c r="G58" s="19"/>
      <c r="H58" s="19"/>
      <c r="I58" s="19"/>
      <c r="J58" s="10"/>
      <c r="K58" s="10"/>
      <c r="L58" s="10"/>
      <c r="R58" s="17"/>
    </row>
    <row r="59" spans="1:18">
      <c r="C59" s="19"/>
      <c r="D59" s="19"/>
      <c r="E59" s="19"/>
      <c r="F59" s="19"/>
      <c r="G59" s="19"/>
      <c r="H59" s="19"/>
      <c r="I59" s="19"/>
      <c r="J59" s="10"/>
      <c r="K59" s="10"/>
      <c r="L59" s="10"/>
      <c r="R59" s="17"/>
    </row>
    <row r="60" spans="1:18">
      <c r="C60" s="19"/>
      <c r="D60" s="19"/>
      <c r="E60" s="19"/>
      <c r="F60" s="19"/>
      <c r="G60" s="19"/>
      <c r="H60" s="19"/>
      <c r="I60" s="19"/>
      <c r="J60" s="10"/>
      <c r="K60" s="10"/>
      <c r="L60" s="10"/>
      <c r="R60" s="17"/>
    </row>
    <row r="61" spans="1:18">
      <c r="C61" s="19"/>
      <c r="D61" s="19"/>
      <c r="E61" s="19"/>
      <c r="F61" s="19"/>
      <c r="G61" s="19"/>
      <c r="H61" s="19"/>
      <c r="I61" s="19"/>
      <c r="J61" s="10"/>
      <c r="K61" s="10"/>
      <c r="L61" s="10"/>
      <c r="R61" s="17"/>
    </row>
    <row r="62" spans="1:18">
      <c r="C62" s="19"/>
      <c r="D62" s="19"/>
      <c r="E62" s="19"/>
      <c r="F62" s="19"/>
      <c r="G62" s="19"/>
      <c r="H62" s="19"/>
      <c r="I62" s="19"/>
      <c r="J62" s="10"/>
      <c r="K62" s="10"/>
      <c r="L62" s="10"/>
      <c r="R62" s="17"/>
    </row>
    <row r="63" spans="1:18">
      <c r="C63" s="19"/>
      <c r="D63" s="19"/>
      <c r="E63" s="19"/>
      <c r="F63" s="19"/>
      <c r="G63" s="19"/>
      <c r="H63" s="19"/>
      <c r="I63" s="19"/>
      <c r="J63" s="10"/>
      <c r="K63" s="10"/>
      <c r="L63" s="10"/>
      <c r="R63" s="17"/>
    </row>
    <row r="64" spans="1:18">
      <c r="C64" s="19"/>
      <c r="D64" s="19"/>
      <c r="E64" s="19"/>
      <c r="F64" s="19"/>
      <c r="G64" s="19"/>
      <c r="H64" s="19"/>
      <c r="I64" s="19"/>
      <c r="J64" s="10"/>
      <c r="K64" s="10"/>
      <c r="L64" s="10"/>
      <c r="R64" s="17"/>
    </row>
    <row r="65" spans="3:18">
      <c r="C65" s="19"/>
      <c r="D65" s="19"/>
      <c r="E65" s="19"/>
      <c r="F65" s="19"/>
      <c r="G65" s="19"/>
      <c r="H65" s="19"/>
      <c r="I65" s="19"/>
      <c r="J65" s="10"/>
      <c r="K65" s="10"/>
      <c r="L65" s="10"/>
      <c r="R65" s="17"/>
    </row>
    <row r="66" spans="3:18">
      <c r="C66" s="19"/>
      <c r="D66" s="19"/>
      <c r="E66" s="19"/>
      <c r="F66" s="19"/>
      <c r="G66" s="19"/>
      <c r="H66" s="19"/>
      <c r="I66" s="19"/>
      <c r="J66" s="10"/>
      <c r="K66" s="10"/>
      <c r="L66" s="10"/>
      <c r="R66" s="17"/>
    </row>
    <row r="67" spans="3:18">
      <c r="C67" s="19"/>
      <c r="D67" s="19"/>
      <c r="E67" s="19"/>
      <c r="F67" s="19"/>
      <c r="G67" s="19"/>
      <c r="H67" s="19"/>
      <c r="I67" s="19"/>
      <c r="J67" s="10"/>
      <c r="K67" s="10"/>
      <c r="L67" s="10"/>
      <c r="R67" s="17"/>
    </row>
    <row r="68" spans="3:18">
      <c r="C68" s="19"/>
      <c r="D68" s="19"/>
      <c r="E68" s="19"/>
      <c r="F68" s="19"/>
      <c r="G68" s="19"/>
      <c r="H68" s="19"/>
      <c r="I68" s="19"/>
      <c r="J68" s="10"/>
      <c r="K68" s="10"/>
      <c r="L68" s="10"/>
      <c r="R68" s="17"/>
    </row>
    <row r="69" spans="3:18">
      <c r="C69" s="19"/>
      <c r="D69" s="19"/>
      <c r="E69" s="19"/>
      <c r="F69" s="19"/>
      <c r="G69" s="19"/>
      <c r="H69" s="19"/>
      <c r="I69" s="19"/>
      <c r="J69" s="10"/>
      <c r="K69" s="10"/>
      <c r="L69" s="10"/>
      <c r="R69" s="17"/>
    </row>
    <row r="70" spans="3:18">
      <c r="C70" s="19"/>
      <c r="D70" s="19"/>
      <c r="E70" s="19"/>
      <c r="F70" s="19"/>
      <c r="G70" s="19"/>
      <c r="H70" s="19"/>
      <c r="I70" s="19"/>
      <c r="J70" s="10"/>
      <c r="K70" s="10"/>
      <c r="L70" s="10"/>
      <c r="R70" s="17"/>
    </row>
    <row r="71" spans="3:18">
      <c r="C71" s="19"/>
      <c r="D71" s="19"/>
      <c r="E71" s="19"/>
      <c r="F71" s="19"/>
      <c r="G71" s="19"/>
      <c r="H71" s="19"/>
      <c r="I71" s="19"/>
      <c r="J71" s="10"/>
      <c r="K71" s="10"/>
      <c r="L71" s="10"/>
      <c r="R71" s="17"/>
    </row>
    <row r="72" spans="3:18">
      <c r="C72" s="19"/>
      <c r="D72" s="19"/>
      <c r="E72" s="19"/>
      <c r="F72" s="19"/>
      <c r="G72" s="19"/>
      <c r="H72" s="19"/>
      <c r="I72" s="19"/>
      <c r="J72" s="10"/>
      <c r="K72" s="10"/>
      <c r="L72" s="10"/>
      <c r="R72" s="17"/>
    </row>
    <row r="73" spans="3:18">
      <c r="C73" s="19"/>
      <c r="D73" s="19"/>
      <c r="E73" s="19"/>
      <c r="F73" s="19"/>
      <c r="G73" s="19"/>
      <c r="H73" s="19"/>
      <c r="I73" s="19"/>
      <c r="J73" s="10"/>
      <c r="K73" s="10"/>
      <c r="L73" s="10"/>
      <c r="R73" s="17"/>
    </row>
    <row r="74" spans="3:18">
      <c r="C74" s="19"/>
      <c r="D74" s="19"/>
      <c r="E74" s="19"/>
      <c r="F74" s="19"/>
      <c r="G74" s="19"/>
      <c r="H74" s="19"/>
      <c r="I74" s="19"/>
      <c r="J74" s="10"/>
      <c r="K74" s="10"/>
      <c r="L74" s="10"/>
      <c r="R74" s="17"/>
    </row>
    <row r="75" spans="3:18">
      <c r="C75" s="19"/>
      <c r="D75" s="19"/>
      <c r="E75" s="19"/>
      <c r="F75" s="19"/>
      <c r="G75" s="19"/>
      <c r="H75" s="19"/>
      <c r="I75" s="19"/>
      <c r="J75" s="10"/>
      <c r="K75" s="10"/>
      <c r="L75" s="10"/>
      <c r="R75" s="17"/>
    </row>
    <row r="76" spans="3:18">
      <c r="C76" s="19"/>
      <c r="D76" s="19"/>
      <c r="E76" s="19"/>
      <c r="F76" s="19"/>
      <c r="G76" s="19"/>
      <c r="H76" s="19"/>
      <c r="I76" s="19"/>
      <c r="J76" s="10"/>
      <c r="K76" s="10"/>
      <c r="L76" s="10"/>
      <c r="R76" s="17"/>
    </row>
    <row r="77" spans="3:18">
      <c r="C77" s="19"/>
      <c r="D77" s="19"/>
      <c r="E77" s="19"/>
      <c r="F77" s="19"/>
      <c r="G77" s="19"/>
      <c r="H77" s="19"/>
      <c r="I77" s="19"/>
      <c r="J77" s="10"/>
      <c r="K77" s="10"/>
      <c r="L77" s="10"/>
      <c r="R77" s="17"/>
    </row>
    <row r="78" spans="3:18">
      <c r="C78" s="19"/>
      <c r="D78" s="19"/>
      <c r="E78" s="19"/>
      <c r="F78" s="19"/>
      <c r="G78" s="19"/>
      <c r="H78" s="19"/>
      <c r="I78" s="19"/>
      <c r="J78" s="10"/>
      <c r="K78" s="10"/>
      <c r="L78" s="10"/>
      <c r="R78" s="17"/>
    </row>
    <row r="79" spans="3:18">
      <c r="C79" s="19"/>
      <c r="D79" s="19"/>
      <c r="E79" s="19"/>
      <c r="F79" s="19"/>
      <c r="G79" s="19"/>
      <c r="H79" s="19"/>
      <c r="I79" s="19"/>
      <c r="J79" s="10"/>
      <c r="K79" s="10"/>
      <c r="L79" s="10"/>
      <c r="R79" s="17"/>
    </row>
    <row r="80" spans="3:18">
      <c r="C80" s="19"/>
      <c r="D80" s="19"/>
      <c r="E80" s="19"/>
      <c r="F80" s="19"/>
      <c r="G80" s="19"/>
      <c r="H80" s="19"/>
      <c r="I80" s="19"/>
      <c r="J80" s="10"/>
      <c r="K80" s="10"/>
      <c r="L80" s="10"/>
      <c r="R80" s="17"/>
    </row>
    <row r="81" spans="1:18" hidden="1">
      <c r="A81" s="18" t="s">
        <v>526</v>
      </c>
      <c r="C81" s="38">
        <f>'2020 Sum_Fall Order Form - V12'!AH25</f>
        <v>0</v>
      </c>
      <c r="D81" s="38"/>
      <c r="E81" s="38">
        <f>'2020 Sum_Fall Order Form - V12'!AJ25</f>
        <v>0</v>
      </c>
      <c r="F81" s="38"/>
      <c r="G81" s="38">
        <f>'2020 Sum_Fall Order Form - V12'!AL25</f>
        <v>0</v>
      </c>
      <c r="H81" s="19"/>
      <c r="I81" s="19"/>
      <c r="J81" s="10"/>
      <c r="K81" s="16">
        <f>'2020 Sum_Fall Order Form - V12'!AN25</f>
        <v>0</v>
      </c>
      <c r="L81" s="10"/>
      <c r="R81" s="17"/>
    </row>
    <row r="82" spans="1:18" hidden="1">
      <c r="A82" s="18" t="s">
        <v>527</v>
      </c>
      <c r="C82" s="38">
        <f>SUM(C13:C28)</f>
        <v>0</v>
      </c>
      <c r="D82" s="38"/>
      <c r="E82" s="38">
        <f>SUM(E13:E28)</f>
        <v>0</v>
      </c>
      <c r="F82" s="38"/>
      <c r="G82" s="38">
        <f>SUM(G13:G28)</f>
        <v>0</v>
      </c>
      <c r="H82" s="19"/>
      <c r="I82" s="19"/>
      <c r="J82" s="10"/>
      <c r="K82" s="16">
        <f>SUM(K13:K28)</f>
        <v>0</v>
      </c>
      <c r="L82" s="10"/>
      <c r="R82" s="17"/>
    </row>
    <row r="83" spans="1:18" hidden="1">
      <c r="A83" s="10"/>
      <c r="C83" s="19"/>
      <c r="D83" s="19"/>
      <c r="E83" s="19"/>
      <c r="F83" s="19"/>
      <c r="G83" s="19"/>
      <c r="H83" s="19"/>
      <c r="I83" s="19"/>
      <c r="J83" s="10"/>
      <c r="K83" s="10"/>
      <c r="L83" s="10"/>
      <c r="R83" s="17"/>
    </row>
    <row r="84" spans="1:18" hidden="1">
      <c r="A84" s="50" t="s">
        <v>528</v>
      </c>
      <c r="C84" s="38">
        <f>C81-C82</f>
        <v>0</v>
      </c>
      <c r="D84" s="38"/>
      <c r="E84" s="38">
        <f>E81-E82</f>
        <v>0</v>
      </c>
      <c r="F84" s="38"/>
      <c r="G84" s="38">
        <f>G81-G82</f>
        <v>0</v>
      </c>
      <c r="H84" s="19"/>
      <c r="I84" s="19"/>
      <c r="J84" s="10"/>
      <c r="K84" s="16">
        <f>K81-K82</f>
        <v>0</v>
      </c>
      <c r="L84" s="10"/>
    </row>
    <row r="85" spans="1:18" hidden="1"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8" hidden="1"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8" hidden="1">
      <c r="A87" s="18" t="s">
        <v>529</v>
      </c>
      <c r="C87" s="38">
        <f>'2020 Sum_Fall Order Form - V12'!AQ25</f>
        <v>0</v>
      </c>
      <c r="D87" s="41"/>
      <c r="E87" s="38">
        <f>'2020 Sum_Fall Order Form - V12'!AS25</f>
        <v>0</v>
      </c>
      <c r="F87" s="41"/>
      <c r="G87" s="38">
        <f>'2020 Sum_Fall Order Form - V12'!AU25</f>
        <v>0</v>
      </c>
      <c r="H87" s="41"/>
      <c r="I87" s="41"/>
      <c r="J87" s="41"/>
      <c r="K87" s="19">
        <f>'2020 Sum_Fall Order Form - V12'!AW25</f>
        <v>0</v>
      </c>
    </row>
    <row r="88" spans="1:18" hidden="1">
      <c r="A88" s="18" t="s">
        <v>530</v>
      </c>
      <c r="C88" s="41"/>
      <c r="D88" s="41"/>
      <c r="E88" s="41"/>
      <c r="F88" s="41"/>
      <c r="G88" s="41"/>
      <c r="H88" s="41"/>
      <c r="I88" s="41"/>
      <c r="J88" s="41"/>
      <c r="K88" s="41">
        <f>SUM(I13:I28)</f>
        <v>0</v>
      </c>
    </row>
    <row r="89" spans="1:18" hidden="1">
      <c r="A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8" hidden="1">
      <c r="A90" s="50" t="s">
        <v>531</v>
      </c>
      <c r="C90" s="10"/>
      <c r="D90" s="10"/>
      <c r="E90" s="10"/>
      <c r="F90" s="10"/>
      <c r="G90" s="10"/>
      <c r="H90" s="10"/>
      <c r="I90" s="10"/>
      <c r="J90" s="10"/>
      <c r="K90" s="41">
        <f>K87-K88</f>
        <v>0</v>
      </c>
    </row>
  </sheetData>
  <sheetProtection password="DBC5" sheet="1" objects="1" scenarios="1"/>
  <mergeCells count="5">
    <mergeCell ref="I2:L2"/>
    <mergeCell ref="I3:L3"/>
    <mergeCell ref="I5:L5"/>
    <mergeCell ref="I4:L4"/>
    <mergeCell ref="A8:L8"/>
  </mergeCells>
  <phoneticPr fontId="56" type="noConversion"/>
  <conditionalFormatting sqref="E10 G10 C10 S11:U11">
    <cfRule type="cellIs" dxfId="3" priority="11" operator="equal">
      <formula>0</formula>
    </cfRule>
  </conditionalFormatting>
  <conditionalFormatting sqref="S11:U11">
    <cfRule type="cellIs" dxfId="2" priority="3" operator="equal">
      <formula>0</formula>
    </cfRule>
    <cfRule type="cellIs" dxfId="1" priority="4" operator="equal">
      <formula>0</formula>
    </cfRule>
    <cfRule type="cellIs" dxfId="0" priority="5" operator="equal">
      <formula>0</formula>
    </cfRule>
  </conditionalFormatting>
  <printOptions horizontalCentered="1"/>
  <pageMargins left="0.37" right="0.28999999999999998" top="0.36" bottom="0.34" header="0.3" footer="0.3"/>
  <pageSetup orientation="portrait" r:id="rId1"/>
  <ignoredErrors>
    <ignoredError sqref="I3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5"/>
  <sheetViews>
    <sheetView zoomScale="107" zoomScaleNormal="107" zoomScalePageLayoutView="107" workbookViewId="0">
      <selection activeCell="A2" sqref="A2"/>
    </sheetView>
  </sheetViews>
  <sheetFormatPr defaultColWidth="8.85546875" defaultRowHeight="12"/>
  <cols>
    <col min="1" max="1" width="9" style="57" customWidth="1"/>
    <col min="2" max="2" width="43.7109375" style="57" bestFit="1" customWidth="1"/>
    <col min="3" max="3" width="10.42578125" style="57" bestFit="1" customWidth="1"/>
    <col min="4" max="4" width="11.7109375" style="58" customWidth="1"/>
    <col min="5" max="5" width="19.42578125" style="58" customWidth="1"/>
    <col min="6" max="6" width="11" style="104" customWidth="1"/>
    <col min="7" max="7" width="11.140625" style="60" customWidth="1"/>
    <col min="8" max="8" width="18.85546875" style="60" bestFit="1" customWidth="1"/>
    <col min="9" max="9" width="14.7109375" style="57" customWidth="1"/>
    <col min="10" max="10" width="14.28515625" style="106" customWidth="1"/>
    <col min="11" max="16384" width="8.85546875" style="57"/>
  </cols>
  <sheetData>
    <row r="1" spans="1:10">
      <c r="A1" s="55" t="s">
        <v>532</v>
      </c>
      <c r="B1" s="55" t="s">
        <v>533</v>
      </c>
      <c r="C1" s="55" t="s">
        <v>534</v>
      </c>
      <c r="D1" s="56" t="s">
        <v>55</v>
      </c>
      <c r="E1" s="56" t="s">
        <v>535</v>
      </c>
      <c r="F1" s="103" t="s">
        <v>536</v>
      </c>
      <c r="G1" s="59" t="s">
        <v>537</v>
      </c>
      <c r="H1" s="59" t="s">
        <v>538</v>
      </c>
      <c r="I1" s="55" t="s">
        <v>539</v>
      </c>
      <c r="J1" s="105" t="s">
        <v>540</v>
      </c>
    </row>
    <row r="2" spans="1:10">
      <c r="A2" s="100">
        <v>1</v>
      </c>
      <c r="B2" s="57" t="s">
        <v>84</v>
      </c>
      <c r="D2" s="58">
        <f>'2020 Sum_Fall Order Form - V12'!$R$23</f>
        <v>0</v>
      </c>
      <c r="E2" s="58">
        <f>'2020 Sum_Fall Order Form - V12'!$R$23</f>
        <v>0</v>
      </c>
      <c r="F2" s="100">
        <v>1701857</v>
      </c>
      <c r="G2" s="61">
        <f>'2020 Sum_Fall Order Form - V12'!$R$29</f>
        <v>0</v>
      </c>
      <c r="H2" s="60">
        <f>'2020 Sum_Fall Order Form - V12'!$G$18</f>
        <v>0</v>
      </c>
      <c r="J2" s="106">
        <v>19888</v>
      </c>
    </row>
    <row r="3" spans="1:10">
      <c r="A3" s="100">
        <v>2</v>
      </c>
      <c r="B3" s="57" t="s">
        <v>84</v>
      </c>
      <c r="D3" s="58">
        <f>'2020 Sum_Fall Order Form - V12'!$R$23</f>
        <v>0</v>
      </c>
      <c r="E3" s="58">
        <f>'2020 Sum_Fall Order Form - V12'!$R$23</f>
        <v>0</v>
      </c>
      <c r="F3" s="100" t="s">
        <v>541</v>
      </c>
      <c r="G3" s="61">
        <f>'2020 Sum_Fall Order Form - V12'!$S$29</f>
        <v>0</v>
      </c>
      <c r="H3" s="60">
        <f>'2020 Sum_Fall Order Form - V12'!$G$18</f>
        <v>0</v>
      </c>
      <c r="J3" s="106">
        <v>19887</v>
      </c>
    </row>
    <row r="4" spans="1:10">
      <c r="A4" s="100">
        <v>3</v>
      </c>
      <c r="B4" s="57" t="s">
        <v>88</v>
      </c>
      <c r="D4" s="58">
        <f>'2020 Sum_Fall Order Form - V12'!$R$23</f>
        <v>0</v>
      </c>
      <c r="E4" s="58">
        <f>'2020 Sum_Fall Order Form - V12'!$R$23</f>
        <v>0</v>
      </c>
      <c r="F4" s="100">
        <v>6012002508</v>
      </c>
      <c r="G4" s="61">
        <f>'2020 Sum_Fall Order Form - V12'!$R$31</f>
        <v>0</v>
      </c>
      <c r="H4" s="60">
        <f>'2020 Sum_Fall Order Form - V12'!$G$18</f>
        <v>0</v>
      </c>
      <c r="J4" s="106">
        <v>16657</v>
      </c>
    </row>
    <row r="5" spans="1:10">
      <c r="A5" s="100">
        <v>4</v>
      </c>
      <c r="B5" s="57" t="s">
        <v>88</v>
      </c>
      <c r="D5" s="58">
        <f>'2020 Sum_Fall Order Form - V12'!$R$23</f>
        <v>0</v>
      </c>
      <c r="E5" s="58">
        <f>'2020 Sum_Fall Order Form - V12'!$R$23</f>
        <v>0</v>
      </c>
      <c r="F5" s="100" t="s">
        <v>542</v>
      </c>
      <c r="G5" s="61">
        <f>'2020 Sum_Fall Order Form - V12'!$S$31</f>
        <v>0</v>
      </c>
      <c r="H5" s="60">
        <f>'2020 Sum_Fall Order Form - V12'!$G$18</f>
        <v>0</v>
      </c>
      <c r="J5" s="106">
        <v>17258</v>
      </c>
    </row>
    <row r="6" spans="1:10">
      <c r="A6" s="100">
        <v>5</v>
      </c>
      <c r="B6" s="57" t="s">
        <v>91</v>
      </c>
      <c r="D6" s="58">
        <f>'2020 Sum_Fall Order Form - V12'!$R$23</f>
        <v>0</v>
      </c>
      <c r="E6" s="58">
        <f>'2020 Sum_Fall Order Form - V12'!$R$23</f>
        <v>0</v>
      </c>
      <c r="F6" s="100">
        <v>6014002518</v>
      </c>
      <c r="G6" s="61">
        <f>'2020 Sum_Fall Order Form - V12'!$R$32</f>
        <v>0</v>
      </c>
      <c r="H6" s="60">
        <f>'2020 Sum_Fall Order Form - V12'!$G$18</f>
        <v>0</v>
      </c>
      <c r="J6" s="106">
        <v>16658</v>
      </c>
    </row>
    <row r="7" spans="1:10">
      <c r="A7" s="100">
        <v>6</v>
      </c>
      <c r="B7" s="57" t="s">
        <v>91</v>
      </c>
      <c r="D7" s="58">
        <f>'2020 Sum_Fall Order Form - V12'!$R$23</f>
        <v>0</v>
      </c>
      <c r="E7" s="58">
        <f>'2020 Sum_Fall Order Form - V12'!$R$23</f>
        <v>0</v>
      </c>
      <c r="F7" s="100" t="s">
        <v>543</v>
      </c>
      <c r="G7" s="61">
        <f>'2020 Sum_Fall Order Form - V12'!$S$32</f>
        <v>0</v>
      </c>
      <c r="H7" s="60">
        <f>'2020 Sum_Fall Order Form - V12'!$G$18</f>
        <v>0</v>
      </c>
      <c r="J7" s="106">
        <v>17259</v>
      </c>
    </row>
    <row r="8" spans="1:10">
      <c r="A8" s="100">
        <v>7</v>
      </c>
      <c r="B8" s="57" t="s">
        <v>94</v>
      </c>
      <c r="D8" s="58">
        <f>'2020 Sum_Fall Order Form - V12'!$R$23</f>
        <v>0</v>
      </c>
      <c r="E8" s="58">
        <f>'2020 Sum_Fall Order Form - V12'!$R$23</f>
        <v>0</v>
      </c>
      <c r="F8" s="100">
        <v>6014502520</v>
      </c>
      <c r="G8" s="61">
        <f>'2020 Sum_Fall Order Form - V12'!$R$33</f>
        <v>0</v>
      </c>
      <c r="H8" s="60">
        <f>'2020 Sum_Fall Order Form - V12'!$G$18</f>
        <v>0</v>
      </c>
      <c r="J8" s="106">
        <v>16659</v>
      </c>
    </row>
    <row r="9" spans="1:10">
      <c r="A9" s="100">
        <v>8</v>
      </c>
      <c r="B9" s="57" t="s">
        <v>94</v>
      </c>
      <c r="D9" s="58">
        <f>'2020 Sum_Fall Order Form - V12'!$R$23</f>
        <v>0</v>
      </c>
      <c r="E9" s="58">
        <f>'2020 Sum_Fall Order Form - V12'!$R$23</f>
        <v>0</v>
      </c>
      <c r="F9" s="100" t="s">
        <v>544</v>
      </c>
      <c r="G9" s="61">
        <f>'2020 Sum_Fall Order Form - V12'!$S$33</f>
        <v>0</v>
      </c>
      <c r="H9" s="60">
        <f>'2020 Sum_Fall Order Form - V12'!$G$18</f>
        <v>0</v>
      </c>
      <c r="J9" s="106">
        <v>17260</v>
      </c>
    </row>
    <row r="10" spans="1:10">
      <c r="A10" s="100">
        <v>9</v>
      </c>
      <c r="B10" s="57" t="s">
        <v>97</v>
      </c>
      <c r="D10" s="58">
        <f>'2020 Sum_Fall Order Form - V12'!$R$23</f>
        <v>0</v>
      </c>
      <c r="E10" s="58">
        <f>'2020 Sum_Fall Order Form - V12'!$R$23</f>
        <v>0</v>
      </c>
      <c r="F10" s="100">
        <v>1702385</v>
      </c>
      <c r="G10" s="61">
        <f>'2020 Sum_Fall Order Form - V12'!$R$34</f>
        <v>0</v>
      </c>
      <c r="H10" s="60">
        <f>'2020 Sum_Fall Order Form - V12'!$G$18</f>
        <v>0</v>
      </c>
      <c r="J10" s="106">
        <v>16787</v>
      </c>
    </row>
    <row r="11" spans="1:10">
      <c r="A11" s="100">
        <v>10</v>
      </c>
      <c r="B11" s="57" t="s">
        <v>97</v>
      </c>
      <c r="D11" s="58">
        <f>'2020 Sum_Fall Order Form - V12'!$R$23</f>
        <v>0</v>
      </c>
      <c r="E11" s="58">
        <f>'2020 Sum_Fall Order Form - V12'!$R$23</f>
        <v>0</v>
      </c>
      <c r="F11" s="100" t="s">
        <v>545</v>
      </c>
      <c r="G11" s="61">
        <f>'2020 Sum_Fall Order Form - V12'!$S$34</f>
        <v>0</v>
      </c>
      <c r="H11" s="60">
        <f>'2020 Sum_Fall Order Form - V12'!$G$18</f>
        <v>0</v>
      </c>
      <c r="J11" s="106">
        <v>16786</v>
      </c>
    </row>
    <row r="12" spans="1:10">
      <c r="A12" s="100">
        <v>11</v>
      </c>
      <c r="B12" s="57" t="s">
        <v>101</v>
      </c>
      <c r="D12" s="58">
        <f>'2020 Sum_Fall Order Form - V12'!$R$23</f>
        <v>0</v>
      </c>
      <c r="E12" s="58">
        <f>'2020 Sum_Fall Order Form - V12'!$R$23</f>
        <v>0</v>
      </c>
      <c r="F12" s="100">
        <v>6016002520</v>
      </c>
      <c r="G12" s="61">
        <f>'2020 Sum_Fall Order Form - V12'!$R$35</f>
        <v>0</v>
      </c>
      <c r="H12" s="60">
        <f>'2020 Sum_Fall Order Form - V12'!$G$18</f>
        <v>0</v>
      </c>
      <c r="J12" s="106">
        <v>16660</v>
      </c>
    </row>
    <row r="13" spans="1:10">
      <c r="A13" s="100">
        <v>12</v>
      </c>
      <c r="B13" s="57" t="s">
        <v>101</v>
      </c>
      <c r="D13" s="58">
        <f>'2020 Sum_Fall Order Form - V12'!$R$23</f>
        <v>0</v>
      </c>
      <c r="E13" s="58">
        <f>'2020 Sum_Fall Order Form - V12'!$R$23</f>
        <v>0</v>
      </c>
      <c r="F13" s="100" t="s">
        <v>546</v>
      </c>
      <c r="G13" s="61">
        <f>'2020 Sum_Fall Order Form - V12'!$S$35</f>
        <v>0</v>
      </c>
      <c r="H13" s="60">
        <f>'2020 Sum_Fall Order Form - V12'!$G$18</f>
        <v>0</v>
      </c>
      <c r="J13" s="106">
        <v>17221</v>
      </c>
    </row>
    <row r="14" spans="1:10">
      <c r="A14" s="100">
        <v>13</v>
      </c>
      <c r="B14" s="57" t="s">
        <v>102</v>
      </c>
      <c r="D14" s="58">
        <f>'2020 Sum_Fall Order Form - V12'!$R$23</f>
        <v>0</v>
      </c>
      <c r="E14" s="58">
        <f>'2020 Sum_Fall Order Form - V12'!$R$23</f>
        <v>0</v>
      </c>
      <c r="F14" s="100">
        <v>1702415</v>
      </c>
      <c r="G14" s="61">
        <f>'2020 Sum_Fall Order Form - V12'!$R$36</f>
        <v>0</v>
      </c>
      <c r="H14" s="60">
        <f>'2020 Sum_Fall Order Form - V12'!$G$18</f>
        <v>0</v>
      </c>
      <c r="J14" s="106">
        <v>18233</v>
      </c>
    </row>
    <row r="15" spans="1:10">
      <c r="A15" s="100">
        <v>14</v>
      </c>
      <c r="B15" s="57" t="s">
        <v>102</v>
      </c>
      <c r="D15" s="58">
        <f>'2020 Sum_Fall Order Form - V12'!$R$23</f>
        <v>0</v>
      </c>
      <c r="E15" s="58">
        <f>'2020 Sum_Fall Order Form - V12'!$R$23</f>
        <v>0</v>
      </c>
      <c r="F15" s="100" t="s">
        <v>547</v>
      </c>
      <c r="G15" s="61">
        <f>'2020 Sum_Fall Order Form - V12'!$S$36</f>
        <v>0</v>
      </c>
      <c r="H15" s="60">
        <f>'2020 Sum_Fall Order Form - V12'!$G$18</f>
        <v>0</v>
      </c>
      <c r="J15" s="106">
        <v>18232</v>
      </c>
    </row>
    <row r="16" spans="1:10">
      <c r="A16" s="100">
        <v>15</v>
      </c>
      <c r="B16" s="57" t="s">
        <v>104</v>
      </c>
      <c r="D16" s="58">
        <f>'2020 Sum_Fall Order Form - V12'!$R$23</f>
        <v>0</v>
      </c>
      <c r="E16" s="58">
        <f>'2020 Sum_Fall Order Form - V12'!$R$23</f>
        <v>0</v>
      </c>
      <c r="F16" s="100">
        <v>1702425</v>
      </c>
      <c r="G16" s="61">
        <f>'2020 Sum_Fall Order Form - V12'!$R$37</f>
        <v>0</v>
      </c>
      <c r="H16" s="60">
        <f>'2020 Sum_Fall Order Form - V12'!$G$18</f>
        <v>0</v>
      </c>
      <c r="J16" s="106">
        <v>18234</v>
      </c>
    </row>
    <row r="17" spans="1:10">
      <c r="A17" s="100">
        <v>16</v>
      </c>
      <c r="B17" s="57" t="s">
        <v>104</v>
      </c>
      <c r="D17" s="58">
        <f>'2020 Sum_Fall Order Form - V12'!$R$23</f>
        <v>0</v>
      </c>
      <c r="E17" s="58">
        <f>'2020 Sum_Fall Order Form - V12'!$R$23</f>
        <v>0</v>
      </c>
      <c r="F17" s="100" t="s">
        <v>548</v>
      </c>
      <c r="G17" s="61">
        <f>'2020 Sum_Fall Order Form - V12'!$S$37</f>
        <v>0</v>
      </c>
      <c r="H17" s="60">
        <f>'2020 Sum_Fall Order Form - V12'!$G$18</f>
        <v>0</v>
      </c>
      <c r="J17" s="106">
        <v>18235</v>
      </c>
    </row>
    <row r="18" spans="1:10">
      <c r="A18" s="100">
        <v>17</v>
      </c>
      <c r="B18" s="57" t="s">
        <v>108</v>
      </c>
      <c r="D18" s="58">
        <f>'2020 Sum_Fall Order Form - V12'!$R$23</f>
        <v>0</v>
      </c>
      <c r="E18" s="58">
        <f>'2020 Sum_Fall Order Form - V12'!$R$23</f>
        <v>0</v>
      </c>
      <c r="F18" s="100">
        <v>1704147</v>
      </c>
      <c r="G18" s="61">
        <f>'2020 Sum_Fall Order Form - V12'!$R$39</f>
        <v>0</v>
      </c>
      <c r="H18" s="60">
        <f>'2020 Sum_Fall Order Form - V12'!$G$18</f>
        <v>0</v>
      </c>
      <c r="J18" s="106">
        <v>18020</v>
      </c>
    </row>
    <row r="19" spans="1:10">
      <c r="A19" s="100">
        <v>18</v>
      </c>
      <c r="B19" s="57" t="s">
        <v>108</v>
      </c>
      <c r="D19" s="58">
        <f>'2020 Sum_Fall Order Form - V12'!$R$23</f>
        <v>0</v>
      </c>
      <c r="E19" s="58">
        <f>'2020 Sum_Fall Order Form - V12'!$R$23</f>
        <v>0</v>
      </c>
      <c r="F19" s="100" t="s">
        <v>549</v>
      </c>
      <c r="G19" s="61">
        <f>'2020 Sum_Fall Order Form - V12'!$S$39</f>
        <v>0</v>
      </c>
      <c r="H19" s="60">
        <f>'2020 Sum_Fall Order Form - V12'!$G$18</f>
        <v>0</v>
      </c>
      <c r="J19" s="106">
        <v>18021</v>
      </c>
    </row>
    <row r="20" spans="1:10">
      <c r="A20" s="100">
        <v>19</v>
      </c>
      <c r="B20" s="57" t="s">
        <v>110</v>
      </c>
      <c r="D20" s="58">
        <f>'2020 Sum_Fall Order Form - V12'!$R$23</f>
        <v>0</v>
      </c>
      <c r="E20" s="58">
        <f>'2020 Sum_Fall Order Form - V12'!$R$23</f>
        <v>0</v>
      </c>
      <c r="F20" s="100">
        <v>1703737</v>
      </c>
      <c r="G20" s="61">
        <f>'2020 Sum_Fall Order Form - V12'!$R$40</f>
        <v>0</v>
      </c>
      <c r="H20" s="60">
        <f>'2020 Sum_Fall Order Form - V12'!$G$18</f>
        <v>0</v>
      </c>
      <c r="J20" s="106">
        <v>18022</v>
      </c>
    </row>
    <row r="21" spans="1:10">
      <c r="A21" s="100">
        <v>20</v>
      </c>
      <c r="B21" s="57" t="s">
        <v>110</v>
      </c>
      <c r="D21" s="58">
        <f>'2020 Sum_Fall Order Form - V12'!$R$23</f>
        <v>0</v>
      </c>
      <c r="E21" s="58">
        <f>'2020 Sum_Fall Order Form - V12'!$R$23</f>
        <v>0</v>
      </c>
      <c r="F21" s="100" t="s">
        <v>550</v>
      </c>
      <c r="G21" s="61">
        <f>'2020 Sum_Fall Order Form - V12'!$S$40</f>
        <v>0</v>
      </c>
      <c r="H21" s="60">
        <f>'2020 Sum_Fall Order Form - V12'!$G$18</f>
        <v>0</v>
      </c>
      <c r="J21" s="106">
        <v>18023</v>
      </c>
    </row>
    <row r="22" spans="1:10">
      <c r="A22" s="100">
        <v>21</v>
      </c>
      <c r="B22" s="57" t="s">
        <v>112</v>
      </c>
      <c r="D22" s="58">
        <f>'2020 Sum_Fall Order Form - V12'!$R$23</f>
        <v>0</v>
      </c>
      <c r="E22" s="58">
        <f>'2020 Sum_Fall Order Form - V12'!$R$23</f>
        <v>0</v>
      </c>
      <c r="F22" s="100">
        <v>1703827</v>
      </c>
      <c r="G22" s="61">
        <f>'2020 Sum_Fall Order Form - V12'!$R$41</f>
        <v>0</v>
      </c>
      <c r="H22" s="60">
        <f>'2020 Sum_Fall Order Form - V12'!$G$18</f>
        <v>0</v>
      </c>
      <c r="J22" s="106">
        <v>5463</v>
      </c>
    </row>
    <row r="23" spans="1:10">
      <c r="A23" s="100">
        <v>22</v>
      </c>
      <c r="B23" s="57" t="s">
        <v>112</v>
      </c>
      <c r="D23" s="58">
        <f>'2020 Sum_Fall Order Form - V12'!$R$23</f>
        <v>0</v>
      </c>
      <c r="E23" s="58">
        <f>'2020 Sum_Fall Order Form - V12'!$R$23</f>
        <v>0</v>
      </c>
      <c r="F23" s="100" t="s">
        <v>551</v>
      </c>
      <c r="G23" s="61">
        <f>'2020 Sum_Fall Order Form - V12'!$S$41</f>
        <v>0</v>
      </c>
      <c r="H23" s="60">
        <f>'2020 Sum_Fall Order Form - V12'!$G$18</f>
        <v>0</v>
      </c>
      <c r="J23" s="106">
        <v>5583</v>
      </c>
    </row>
    <row r="24" spans="1:10">
      <c r="A24" s="100">
        <v>23</v>
      </c>
      <c r="B24" s="57" t="s">
        <v>113</v>
      </c>
      <c r="D24" s="58">
        <f>'2020 Sum_Fall Order Form - V12'!$R$23</f>
        <v>0</v>
      </c>
      <c r="E24" s="58">
        <f>'2020 Sum_Fall Order Form - V12'!$R$23</f>
        <v>0</v>
      </c>
      <c r="F24" s="100">
        <v>1704197</v>
      </c>
      <c r="G24" s="61">
        <f>'2020 Sum_Fall Order Form - V12'!$R$42</f>
        <v>0</v>
      </c>
      <c r="H24" s="60">
        <f>'2020 Sum_Fall Order Form - V12'!$G$18</f>
        <v>0</v>
      </c>
      <c r="J24" s="106">
        <v>5474</v>
      </c>
    </row>
    <row r="25" spans="1:10">
      <c r="A25" s="100">
        <v>24</v>
      </c>
      <c r="B25" s="57" t="s">
        <v>113</v>
      </c>
      <c r="D25" s="58">
        <f>'2020 Sum_Fall Order Form - V12'!$R$23</f>
        <v>0</v>
      </c>
      <c r="E25" s="58">
        <f>'2020 Sum_Fall Order Form - V12'!$R$23</f>
        <v>0</v>
      </c>
      <c r="F25" s="100" t="s">
        <v>552</v>
      </c>
      <c r="G25" s="61">
        <f>'2020 Sum_Fall Order Form - V12'!$S$42</f>
        <v>0</v>
      </c>
      <c r="H25" s="60">
        <f>'2020 Sum_Fall Order Form - V12'!$G$18</f>
        <v>0</v>
      </c>
      <c r="J25" s="106">
        <v>5594</v>
      </c>
    </row>
    <row r="26" spans="1:10">
      <c r="A26" s="100">
        <v>25</v>
      </c>
      <c r="B26" s="57" t="s">
        <v>114</v>
      </c>
      <c r="D26" s="58">
        <f>'2020 Sum_Fall Order Form - V12'!$R$23</f>
        <v>0</v>
      </c>
      <c r="E26" s="58">
        <f>'2020 Sum_Fall Order Form - V12'!$R$23</f>
        <v>0</v>
      </c>
      <c r="F26" s="100">
        <v>1704217</v>
      </c>
      <c r="G26" s="61">
        <f>'2020 Sum_Fall Order Form - V12'!$R$43</f>
        <v>0</v>
      </c>
      <c r="H26" s="60">
        <f>'2020 Sum_Fall Order Form - V12'!$G$18</f>
        <v>0</v>
      </c>
      <c r="J26" s="106">
        <v>5476</v>
      </c>
    </row>
    <row r="27" spans="1:10">
      <c r="A27" s="100">
        <v>26</v>
      </c>
      <c r="B27" s="57" t="s">
        <v>114</v>
      </c>
      <c r="D27" s="58">
        <f>'2020 Sum_Fall Order Form - V12'!$R$23</f>
        <v>0</v>
      </c>
      <c r="E27" s="58">
        <f>'2020 Sum_Fall Order Form - V12'!$R$23</f>
        <v>0</v>
      </c>
      <c r="F27" s="100" t="s">
        <v>553</v>
      </c>
      <c r="G27" s="61">
        <f>'2020 Sum_Fall Order Form - V12'!$S$43</f>
        <v>0</v>
      </c>
      <c r="H27" s="60">
        <f>'2020 Sum_Fall Order Form - V12'!$G$18</f>
        <v>0</v>
      </c>
      <c r="J27" s="106">
        <v>5595</v>
      </c>
    </row>
    <row r="28" spans="1:10">
      <c r="A28" s="100">
        <v>27</v>
      </c>
      <c r="B28" s="57" t="s">
        <v>116</v>
      </c>
      <c r="D28" s="58">
        <f>'2020 Sum_Fall Order Form - V12'!$R$23</f>
        <v>0</v>
      </c>
      <c r="E28" s="58">
        <f>'2020 Sum_Fall Order Form - V12'!$R$23</f>
        <v>0</v>
      </c>
      <c r="F28" s="100">
        <v>1710118</v>
      </c>
      <c r="G28" s="61">
        <f>'2020 Sum_Fall Order Form - V12'!$R$45</f>
        <v>0</v>
      </c>
      <c r="H28" s="60">
        <f>'2020 Sum_Fall Order Form - V12'!$G$18</f>
        <v>0</v>
      </c>
      <c r="J28" s="106">
        <v>16689</v>
      </c>
    </row>
    <row r="29" spans="1:10">
      <c r="A29" s="100">
        <v>28</v>
      </c>
      <c r="B29" s="57" t="s">
        <v>116</v>
      </c>
      <c r="D29" s="58">
        <f>'2020 Sum_Fall Order Form - V12'!$R$23</f>
        <v>0</v>
      </c>
      <c r="E29" s="58">
        <f>'2020 Sum_Fall Order Form - V12'!$R$23</f>
        <v>0</v>
      </c>
      <c r="F29" s="100" t="s">
        <v>554</v>
      </c>
      <c r="G29" s="61">
        <f>'2020 Sum_Fall Order Form - V12'!$S$45</f>
        <v>0</v>
      </c>
      <c r="H29" s="60">
        <f>'2020 Sum_Fall Order Form - V12'!$G$18</f>
        <v>0</v>
      </c>
      <c r="J29" s="106">
        <v>16713</v>
      </c>
    </row>
    <row r="30" spans="1:10">
      <c r="A30" s="100">
        <v>29</v>
      </c>
      <c r="B30" s="57" t="s">
        <v>120</v>
      </c>
      <c r="D30" s="58">
        <f>'2020 Sum_Fall Order Form - V12'!$R$23</f>
        <v>0</v>
      </c>
      <c r="E30" s="58">
        <f>'2020 Sum_Fall Order Form - V12'!$R$23</f>
        <v>0</v>
      </c>
      <c r="F30" s="100">
        <v>1710108</v>
      </c>
      <c r="G30" s="61">
        <f>'2020 Sum_Fall Order Form - V12'!$R$46</f>
        <v>0</v>
      </c>
      <c r="H30" s="60">
        <f>'2020 Sum_Fall Order Form - V12'!$G$18</f>
        <v>0</v>
      </c>
      <c r="J30" s="106">
        <v>16691</v>
      </c>
    </row>
    <row r="31" spans="1:10">
      <c r="A31" s="100">
        <v>30</v>
      </c>
      <c r="B31" s="57" t="s">
        <v>120</v>
      </c>
      <c r="D31" s="58">
        <f>'2020 Sum_Fall Order Form - V12'!$R$23</f>
        <v>0</v>
      </c>
      <c r="E31" s="58">
        <f>'2020 Sum_Fall Order Form - V12'!$R$23</f>
        <v>0</v>
      </c>
      <c r="F31" s="100" t="s">
        <v>555</v>
      </c>
      <c r="G31" s="61">
        <f>'2020 Sum_Fall Order Form - V12'!$S$46</f>
        <v>0</v>
      </c>
      <c r="H31" s="60">
        <f>'2020 Sum_Fall Order Form - V12'!$G$18</f>
        <v>0</v>
      </c>
      <c r="J31" s="106">
        <v>16715</v>
      </c>
    </row>
    <row r="32" spans="1:10">
      <c r="A32" s="100">
        <v>31</v>
      </c>
      <c r="B32" s="57" t="s">
        <v>122</v>
      </c>
      <c r="D32" s="58">
        <f>'2020 Sum_Fall Order Form - V12'!$R$23</f>
        <v>0</v>
      </c>
      <c r="E32" s="58">
        <f>'2020 Sum_Fall Order Form - V12'!$R$23</f>
        <v>0</v>
      </c>
      <c r="F32" s="100">
        <v>1710148</v>
      </c>
      <c r="G32" s="61">
        <f>'2020 Sum_Fall Order Form - V12'!$R$47</f>
        <v>0</v>
      </c>
      <c r="H32" s="60">
        <f>'2020 Sum_Fall Order Form - V12'!$G$18</f>
        <v>0</v>
      </c>
      <c r="J32" s="106">
        <v>16692</v>
      </c>
    </row>
    <row r="33" spans="1:10">
      <c r="A33" s="100">
        <v>32</v>
      </c>
      <c r="B33" s="57" t="s">
        <v>122</v>
      </c>
      <c r="D33" s="58">
        <f>'2020 Sum_Fall Order Form - V12'!$R$23</f>
        <v>0</v>
      </c>
      <c r="E33" s="58">
        <f>'2020 Sum_Fall Order Form - V12'!$R$23</f>
        <v>0</v>
      </c>
      <c r="F33" s="100" t="s">
        <v>556</v>
      </c>
      <c r="G33" s="61">
        <f>'2020 Sum_Fall Order Form - V12'!$S$47</f>
        <v>0</v>
      </c>
      <c r="H33" s="60">
        <f>'2020 Sum_Fall Order Form - V12'!$G$18</f>
        <v>0</v>
      </c>
      <c r="J33" s="106">
        <v>16716</v>
      </c>
    </row>
    <row r="34" spans="1:10">
      <c r="A34" s="100">
        <v>33</v>
      </c>
      <c r="B34" s="57" t="s">
        <v>124</v>
      </c>
      <c r="D34" s="58">
        <f>'2020 Sum_Fall Order Form - V12'!$R$23</f>
        <v>0</v>
      </c>
      <c r="E34" s="58">
        <f>'2020 Sum_Fall Order Form - V12'!$R$23</f>
        <v>0</v>
      </c>
      <c r="F34" s="100">
        <v>1710178</v>
      </c>
      <c r="G34" s="61">
        <f>'2020 Sum_Fall Order Form - V12'!$R$48</f>
        <v>0</v>
      </c>
      <c r="H34" s="60">
        <f>'2020 Sum_Fall Order Form - V12'!$G$18</f>
        <v>0</v>
      </c>
      <c r="J34" s="106">
        <v>16693</v>
      </c>
    </row>
    <row r="35" spans="1:10">
      <c r="A35" s="100">
        <v>34</v>
      </c>
      <c r="B35" s="57" t="s">
        <v>124</v>
      </c>
      <c r="D35" s="58">
        <f>'2020 Sum_Fall Order Form - V12'!$R$23</f>
        <v>0</v>
      </c>
      <c r="E35" s="58">
        <f>'2020 Sum_Fall Order Form - V12'!$R$23</f>
        <v>0</v>
      </c>
      <c r="F35" s="100" t="s">
        <v>557</v>
      </c>
      <c r="G35" s="61">
        <f>'2020 Sum_Fall Order Form - V12'!$S$48</f>
        <v>0</v>
      </c>
      <c r="H35" s="60">
        <f>'2020 Sum_Fall Order Form - V12'!$G$18</f>
        <v>0</v>
      </c>
      <c r="J35" s="106">
        <v>16717</v>
      </c>
    </row>
    <row r="36" spans="1:10">
      <c r="A36" s="100">
        <v>35</v>
      </c>
      <c r="B36" s="57" t="s">
        <v>128</v>
      </c>
      <c r="D36" s="58">
        <f>'2020 Sum_Fall Order Form - V12'!$R$23</f>
        <v>0</v>
      </c>
      <c r="E36" s="58">
        <f>'2020 Sum_Fall Order Form - V12'!$R$23</f>
        <v>0</v>
      </c>
      <c r="F36" s="100">
        <v>1712647</v>
      </c>
      <c r="G36" s="61">
        <f>'2020 Sum_Fall Order Form - V12'!$R$50</f>
        <v>0</v>
      </c>
      <c r="H36" s="60">
        <f>'2020 Sum_Fall Order Form - V12'!$G$18</f>
        <v>0</v>
      </c>
      <c r="J36" s="106">
        <v>18035</v>
      </c>
    </row>
    <row r="37" spans="1:10">
      <c r="A37" s="100">
        <v>36</v>
      </c>
      <c r="B37" s="57" t="s">
        <v>128</v>
      </c>
      <c r="D37" s="58">
        <f>'2020 Sum_Fall Order Form - V12'!$R$23</f>
        <v>0</v>
      </c>
      <c r="E37" s="58">
        <f>'2020 Sum_Fall Order Form - V12'!$R$23</f>
        <v>0</v>
      </c>
      <c r="F37" s="100" t="s">
        <v>558</v>
      </c>
      <c r="G37" s="61">
        <f>'2020 Sum_Fall Order Form - V12'!$S$50</f>
        <v>0</v>
      </c>
      <c r="H37" s="60">
        <f>'2020 Sum_Fall Order Form - V12'!$G$18</f>
        <v>0</v>
      </c>
      <c r="J37" s="106">
        <v>18036</v>
      </c>
    </row>
    <row r="38" spans="1:10">
      <c r="A38" s="100">
        <v>37</v>
      </c>
      <c r="B38" s="57" t="s">
        <v>130</v>
      </c>
      <c r="D38" s="58">
        <f>'2020 Sum_Fall Order Form - V12'!$R$23</f>
        <v>0</v>
      </c>
      <c r="E38" s="58">
        <f>'2020 Sum_Fall Order Form - V12'!$R$23</f>
        <v>0</v>
      </c>
      <c r="F38" s="100">
        <v>1712827</v>
      </c>
      <c r="G38" s="61">
        <f>'2020 Sum_Fall Order Form - V12'!$R$51</f>
        <v>0</v>
      </c>
      <c r="H38" s="60">
        <f>'2020 Sum_Fall Order Form - V12'!$G$18</f>
        <v>0</v>
      </c>
      <c r="J38" s="106">
        <v>19945</v>
      </c>
    </row>
    <row r="39" spans="1:10">
      <c r="A39" s="100">
        <v>38</v>
      </c>
      <c r="B39" s="57" t="s">
        <v>130</v>
      </c>
      <c r="D39" s="58">
        <f>'2020 Sum_Fall Order Form - V12'!$R$23</f>
        <v>0</v>
      </c>
      <c r="E39" s="58">
        <f>'2020 Sum_Fall Order Form - V12'!$R$23</f>
        <v>0</v>
      </c>
      <c r="F39" s="100" t="s">
        <v>559</v>
      </c>
      <c r="G39" s="61">
        <f>'2020 Sum_Fall Order Form - V12'!$S$51</f>
        <v>0</v>
      </c>
      <c r="H39" s="60">
        <f>'2020 Sum_Fall Order Form - V12'!$G$18</f>
        <v>0</v>
      </c>
      <c r="J39" s="106">
        <v>19947</v>
      </c>
    </row>
    <row r="40" spans="1:10">
      <c r="A40" s="100">
        <v>39</v>
      </c>
      <c r="B40" s="57" t="s">
        <v>131</v>
      </c>
      <c r="D40" s="58">
        <f>'2020 Sum_Fall Order Form - V12'!$R$23</f>
        <v>0</v>
      </c>
      <c r="E40" s="58">
        <f>'2020 Sum_Fall Order Form - V12'!$R$23</f>
        <v>0</v>
      </c>
      <c r="F40" s="100">
        <v>1712747</v>
      </c>
      <c r="G40" s="61">
        <f>'2020 Sum_Fall Order Form - V12'!$R$52</f>
        <v>0</v>
      </c>
      <c r="H40" s="60">
        <f>'2020 Sum_Fall Order Form - V12'!$G$18</f>
        <v>0</v>
      </c>
      <c r="J40" s="106">
        <v>18039</v>
      </c>
    </row>
    <row r="41" spans="1:10">
      <c r="A41" s="100">
        <v>40</v>
      </c>
      <c r="B41" s="57" t="s">
        <v>131</v>
      </c>
      <c r="D41" s="58">
        <f>'2020 Sum_Fall Order Form - V12'!$R$23</f>
        <v>0</v>
      </c>
      <c r="E41" s="58">
        <f>'2020 Sum_Fall Order Form - V12'!$R$23</f>
        <v>0</v>
      </c>
      <c r="F41" s="100" t="s">
        <v>560</v>
      </c>
      <c r="G41" s="61">
        <f>'2020 Sum_Fall Order Form - V12'!$S$52</f>
        <v>0</v>
      </c>
      <c r="H41" s="60">
        <f>'2020 Sum_Fall Order Form - V12'!$G$18</f>
        <v>0</v>
      </c>
      <c r="J41" s="106">
        <v>18040</v>
      </c>
    </row>
    <row r="42" spans="1:10">
      <c r="A42" s="100">
        <v>41</v>
      </c>
      <c r="B42" s="57" t="s">
        <v>133</v>
      </c>
      <c r="D42" s="58">
        <f>'2020 Sum_Fall Order Form - V12'!$R$23</f>
        <v>0</v>
      </c>
      <c r="E42" s="58">
        <f>'2020 Sum_Fall Order Form - V12'!$R$23</f>
        <v>0</v>
      </c>
      <c r="F42" s="100">
        <v>1713007</v>
      </c>
      <c r="G42" s="61">
        <f>'2020 Sum_Fall Order Form - V12'!$R$53</f>
        <v>0</v>
      </c>
      <c r="H42" s="60">
        <f>'2020 Sum_Fall Order Form - V12'!$G$18</f>
        <v>0</v>
      </c>
      <c r="J42" s="106">
        <v>18043</v>
      </c>
    </row>
    <row r="43" spans="1:10">
      <c r="A43" s="100">
        <v>42</v>
      </c>
      <c r="B43" s="57" t="s">
        <v>133</v>
      </c>
      <c r="D43" s="58">
        <f>'2020 Sum_Fall Order Form - V12'!$R$23</f>
        <v>0</v>
      </c>
      <c r="E43" s="58">
        <f>'2020 Sum_Fall Order Form - V12'!$R$23</f>
        <v>0</v>
      </c>
      <c r="F43" s="100" t="s">
        <v>561</v>
      </c>
      <c r="G43" s="61">
        <f>'2020 Sum_Fall Order Form - V12'!$S$53</f>
        <v>0</v>
      </c>
      <c r="H43" s="60">
        <f>'2020 Sum_Fall Order Form - V12'!$G$18</f>
        <v>0</v>
      </c>
      <c r="J43" s="106">
        <v>18044</v>
      </c>
    </row>
    <row r="44" spans="1:10">
      <c r="A44" s="100">
        <v>43</v>
      </c>
      <c r="B44" s="57" t="s">
        <v>135</v>
      </c>
      <c r="D44" s="58">
        <f>'2020 Sum_Fall Order Form - V12'!$R$23</f>
        <v>0</v>
      </c>
      <c r="E44" s="58">
        <f>'2020 Sum_Fall Order Form - V12'!$R$23</f>
        <v>0</v>
      </c>
      <c r="F44" s="100">
        <v>1713107</v>
      </c>
      <c r="G44" s="61">
        <f>'2020 Sum_Fall Order Form - V12'!$R$54</f>
        <v>0</v>
      </c>
      <c r="H44" s="60">
        <f>'2020 Sum_Fall Order Form - V12'!$G$18</f>
        <v>0</v>
      </c>
      <c r="J44" s="106">
        <v>18046</v>
      </c>
    </row>
    <row r="45" spans="1:10">
      <c r="A45" s="100">
        <v>44</v>
      </c>
      <c r="B45" s="57" t="s">
        <v>135</v>
      </c>
      <c r="D45" s="58">
        <f>'2020 Sum_Fall Order Form - V12'!$R$23</f>
        <v>0</v>
      </c>
      <c r="E45" s="58">
        <f>'2020 Sum_Fall Order Form - V12'!$R$23</f>
        <v>0</v>
      </c>
      <c r="F45" s="100" t="s">
        <v>562</v>
      </c>
      <c r="G45" s="61">
        <f>'2020 Sum_Fall Order Form - V12'!$S$54</f>
        <v>0</v>
      </c>
      <c r="H45" s="60">
        <f>'2020 Sum_Fall Order Form - V12'!$G$18</f>
        <v>0</v>
      </c>
      <c r="J45" s="106">
        <v>18045</v>
      </c>
    </row>
    <row r="46" spans="1:10">
      <c r="A46" s="100">
        <v>45</v>
      </c>
      <c r="B46" s="57" t="s">
        <v>137</v>
      </c>
      <c r="D46" s="58">
        <f>'2020 Sum_Fall Order Form - V12'!$R$23</f>
        <v>0</v>
      </c>
      <c r="E46" s="58">
        <f>'2020 Sum_Fall Order Form - V12'!$R$23</f>
        <v>0</v>
      </c>
      <c r="F46" s="100">
        <v>1715847</v>
      </c>
      <c r="G46" s="61">
        <f>'2020 Sum_Fall Order Form - V12'!$R$56</f>
        <v>0</v>
      </c>
      <c r="H46" s="60">
        <f>'2020 Sum_Fall Order Form - V12'!$G$18</f>
        <v>0</v>
      </c>
      <c r="J46" s="106">
        <v>5484</v>
      </c>
    </row>
    <row r="47" spans="1:10">
      <c r="A47" s="100">
        <v>46</v>
      </c>
      <c r="B47" s="57" t="s">
        <v>137</v>
      </c>
      <c r="D47" s="58">
        <f>'2020 Sum_Fall Order Form - V12'!$R$23</f>
        <v>0</v>
      </c>
      <c r="E47" s="58">
        <f>'2020 Sum_Fall Order Form - V12'!$R$23</f>
        <v>0</v>
      </c>
      <c r="F47" s="100" t="s">
        <v>563</v>
      </c>
      <c r="G47" s="61">
        <f>'2020 Sum_Fall Order Form - V12'!$S$56</f>
        <v>0</v>
      </c>
      <c r="H47" s="60">
        <f>'2020 Sum_Fall Order Form - V12'!$G$18</f>
        <v>0</v>
      </c>
      <c r="J47" s="106">
        <v>5600</v>
      </c>
    </row>
    <row r="48" spans="1:10">
      <c r="A48" s="100">
        <v>47</v>
      </c>
      <c r="B48" s="57" t="s">
        <v>140</v>
      </c>
      <c r="D48" s="58">
        <f>'2020 Sum_Fall Order Form - V12'!$R$23</f>
        <v>0</v>
      </c>
      <c r="E48" s="58">
        <f>'2020 Sum_Fall Order Form - V12'!$R$23</f>
        <v>0</v>
      </c>
      <c r="F48" s="100">
        <v>1716237</v>
      </c>
      <c r="G48" s="61">
        <f>'2020 Sum_Fall Order Form - V12'!$R$57</f>
        <v>0</v>
      </c>
      <c r="H48" s="60">
        <f>'2020 Sum_Fall Order Form - V12'!$G$18</f>
        <v>0</v>
      </c>
      <c r="J48" s="106">
        <v>5485</v>
      </c>
    </row>
    <row r="49" spans="1:10">
      <c r="A49" s="100">
        <v>48</v>
      </c>
      <c r="B49" s="57" t="s">
        <v>140</v>
      </c>
      <c r="D49" s="58">
        <f>'2020 Sum_Fall Order Form - V12'!$R$23</f>
        <v>0</v>
      </c>
      <c r="E49" s="58">
        <f>'2020 Sum_Fall Order Form - V12'!$R$23</f>
        <v>0</v>
      </c>
      <c r="F49" s="100" t="s">
        <v>564</v>
      </c>
      <c r="G49" s="61">
        <f>'2020 Sum_Fall Order Form - V12'!$S$57</f>
        <v>0</v>
      </c>
      <c r="H49" s="60">
        <f>'2020 Sum_Fall Order Form - V12'!$G$18</f>
        <v>0</v>
      </c>
      <c r="J49" s="106">
        <v>5601</v>
      </c>
    </row>
    <row r="50" spans="1:10">
      <c r="A50" s="100">
        <v>49</v>
      </c>
      <c r="B50" s="57" t="s">
        <v>142</v>
      </c>
      <c r="D50" s="58">
        <f>'2020 Sum_Fall Order Form - V12'!$R$23</f>
        <v>0</v>
      </c>
      <c r="E50" s="58">
        <f>'2020 Sum_Fall Order Form - V12'!$R$23</f>
        <v>0</v>
      </c>
      <c r="F50" s="100">
        <v>1716557</v>
      </c>
      <c r="G50" s="61">
        <f>'2020 Sum_Fall Order Form - V12'!$R$58</f>
        <v>0</v>
      </c>
      <c r="H50" s="60">
        <f>'2020 Sum_Fall Order Form - V12'!$G$18</f>
        <v>0</v>
      </c>
      <c r="J50" s="106">
        <v>5491</v>
      </c>
    </row>
    <row r="51" spans="1:10">
      <c r="A51" s="100">
        <v>50</v>
      </c>
      <c r="B51" s="57" t="s">
        <v>142</v>
      </c>
      <c r="D51" s="58">
        <f>'2020 Sum_Fall Order Form - V12'!$R$23</f>
        <v>0</v>
      </c>
      <c r="E51" s="58">
        <f>'2020 Sum_Fall Order Form - V12'!$R$23</f>
        <v>0</v>
      </c>
      <c r="F51" s="100" t="s">
        <v>565</v>
      </c>
      <c r="G51" s="61">
        <f>'2020 Sum_Fall Order Form - V12'!$S$58</f>
        <v>0</v>
      </c>
      <c r="H51" s="60">
        <f>'2020 Sum_Fall Order Form - V12'!$G$18</f>
        <v>0</v>
      </c>
      <c r="J51" s="106">
        <v>5606</v>
      </c>
    </row>
    <row r="52" spans="1:10">
      <c r="A52" s="100">
        <v>51</v>
      </c>
      <c r="B52" s="57" t="s">
        <v>143</v>
      </c>
      <c r="D52" s="58">
        <f>'2020 Sum_Fall Order Form - V12'!$R$23</f>
        <v>0</v>
      </c>
      <c r="E52" s="58">
        <f>'2020 Sum_Fall Order Form - V12'!$R$23</f>
        <v>0</v>
      </c>
      <c r="F52" s="100">
        <v>1716587</v>
      </c>
      <c r="G52" s="61">
        <f>'2020 Sum_Fall Order Form - V12'!$R$59</f>
        <v>0</v>
      </c>
      <c r="H52" s="60">
        <f>'2020 Sum_Fall Order Form - V12'!$G$18</f>
        <v>0</v>
      </c>
      <c r="J52" s="106">
        <v>18051</v>
      </c>
    </row>
    <row r="53" spans="1:10">
      <c r="A53" s="100">
        <v>52</v>
      </c>
      <c r="B53" s="57" t="s">
        <v>143</v>
      </c>
      <c r="D53" s="58">
        <f>'2020 Sum_Fall Order Form - V12'!$R$23</f>
        <v>0</v>
      </c>
      <c r="E53" s="58">
        <f>'2020 Sum_Fall Order Form - V12'!$R$23</f>
        <v>0</v>
      </c>
      <c r="F53" s="100" t="s">
        <v>566</v>
      </c>
      <c r="G53" s="61">
        <f>'2020 Sum_Fall Order Form - V12'!$S$59</f>
        <v>0</v>
      </c>
      <c r="H53" s="60">
        <f>'2020 Sum_Fall Order Form - V12'!$G$18</f>
        <v>0</v>
      </c>
      <c r="J53" s="106">
        <v>18052</v>
      </c>
    </row>
    <row r="54" spans="1:10">
      <c r="A54" s="100">
        <v>53</v>
      </c>
      <c r="B54" s="57" t="s">
        <v>144</v>
      </c>
      <c r="D54" s="58">
        <f>'2020 Sum_Fall Order Form - V12'!$R$23</f>
        <v>0</v>
      </c>
      <c r="E54" s="58">
        <f>'2020 Sum_Fall Order Form - V12'!$R$23</f>
        <v>0</v>
      </c>
      <c r="F54" s="100">
        <v>1716377</v>
      </c>
      <c r="G54" s="61">
        <f>'2020 Sum_Fall Order Form - V12'!$R$60</f>
        <v>0</v>
      </c>
      <c r="H54" s="60">
        <f>'2020 Sum_Fall Order Form - V12'!$G$18</f>
        <v>0</v>
      </c>
      <c r="J54" s="106">
        <v>5486</v>
      </c>
    </row>
    <row r="55" spans="1:10">
      <c r="A55" s="100">
        <v>54</v>
      </c>
      <c r="B55" s="57" t="s">
        <v>144</v>
      </c>
      <c r="D55" s="58">
        <f>'2020 Sum_Fall Order Form - V12'!$R$23</f>
        <v>0</v>
      </c>
      <c r="E55" s="58">
        <f>'2020 Sum_Fall Order Form - V12'!$R$23</f>
        <v>0</v>
      </c>
      <c r="F55" s="100" t="s">
        <v>567</v>
      </c>
      <c r="G55" s="61">
        <f>'2020 Sum_Fall Order Form - V12'!$S$60</f>
        <v>0</v>
      </c>
      <c r="H55" s="60">
        <f>'2020 Sum_Fall Order Form - V12'!$G$18</f>
        <v>0</v>
      </c>
      <c r="J55" s="106">
        <v>5602</v>
      </c>
    </row>
    <row r="56" spans="1:10">
      <c r="A56" s="100">
        <v>55</v>
      </c>
      <c r="B56" s="57" t="s">
        <v>148</v>
      </c>
      <c r="D56" s="58">
        <f>'2020 Sum_Fall Order Form - V12'!$R$23</f>
        <v>0</v>
      </c>
      <c r="E56" s="58">
        <f>'2020 Sum_Fall Order Form - V12'!$R$23</f>
        <v>0</v>
      </c>
      <c r="F56" s="100">
        <v>1718300</v>
      </c>
      <c r="G56" s="61">
        <f>'2020 Sum_Fall Order Form - V12'!$R$62</f>
        <v>0</v>
      </c>
      <c r="H56" s="60">
        <f>'2020 Sum_Fall Order Form - V12'!$G$18</f>
        <v>0</v>
      </c>
      <c r="J56" s="106">
        <v>5294</v>
      </c>
    </row>
    <row r="57" spans="1:10">
      <c r="A57" s="100">
        <v>56</v>
      </c>
      <c r="B57" s="57" t="s">
        <v>148</v>
      </c>
      <c r="D57" s="58">
        <f>'2020 Sum_Fall Order Form - V12'!$R$23</f>
        <v>0</v>
      </c>
      <c r="E57" s="58">
        <f>'2020 Sum_Fall Order Form - V12'!$R$23</f>
        <v>0</v>
      </c>
      <c r="F57" s="100" t="s">
        <v>568</v>
      </c>
      <c r="G57" s="61">
        <f>'2020 Sum_Fall Order Form - V12'!$S$62</f>
        <v>0</v>
      </c>
      <c r="H57" s="60">
        <f>'2020 Sum_Fall Order Form - V12'!$G$18</f>
        <v>0</v>
      </c>
      <c r="J57" s="106">
        <v>5777</v>
      </c>
    </row>
    <row r="58" spans="1:10">
      <c r="A58" s="100">
        <v>57</v>
      </c>
      <c r="B58" s="57" t="s">
        <v>148</v>
      </c>
      <c r="D58" s="58">
        <f>'2020 Sum_Fall Order Form - V12'!$R$23</f>
        <v>0</v>
      </c>
      <c r="E58" s="58">
        <f>'2020 Sum_Fall Order Form - V12'!$R$23</f>
        <v>0</v>
      </c>
      <c r="F58" s="100">
        <v>1718302</v>
      </c>
      <c r="G58" s="61">
        <f>'2020 Sum_Fall Order Form - V12'!$R$63</f>
        <v>0</v>
      </c>
      <c r="H58" s="60">
        <f>'2020 Sum_Fall Order Form - V12'!$G$18</f>
        <v>0</v>
      </c>
      <c r="J58" s="106">
        <v>13830</v>
      </c>
    </row>
    <row r="59" spans="1:10">
      <c r="A59" s="100">
        <v>58</v>
      </c>
      <c r="B59" s="57" t="s">
        <v>148</v>
      </c>
      <c r="D59" s="58">
        <f>'2020 Sum_Fall Order Form - V12'!$R$23</f>
        <v>0</v>
      </c>
      <c r="E59" s="58">
        <f>'2020 Sum_Fall Order Form - V12'!$R$23</f>
        <v>0</v>
      </c>
      <c r="F59" s="100" t="s">
        <v>569</v>
      </c>
      <c r="G59" s="61">
        <f>'2020 Sum_Fall Order Form - V12'!$S$63</f>
        <v>0</v>
      </c>
      <c r="H59" s="60">
        <f>'2020 Sum_Fall Order Form - V12'!$G$18</f>
        <v>0</v>
      </c>
      <c r="J59" s="106">
        <v>13831</v>
      </c>
    </row>
    <row r="60" spans="1:10">
      <c r="A60" s="100">
        <v>59</v>
      </c>
      <c r="B60" s="57" t="s">
        <v>148</v>
      </c>
      <c r="D60" s="58">
        <f>'2020 Sum_Fall Order Form - V12'!$R$23</f>
        <v>0</v>
      </c>
      <c r="E60" s="58">
        <f>'2020 Sum_Fall Order Form - V12'!$R$23</f>
        <v>0</v>
      </c>
      <c r="F60" s="100">
        <v>1718306</v>
      </c>
      <c r="G60" s="61">
        <f>'2020 Sum_Fall Order Form - V12'!$R$64</f>
        <v>0</v>
      </c>
      <c r="H60" s="60">
        <f>'2020 Sum_Fall Order Form - V12'!$G$18</f>
        <v>0</v>
      </c>
      <c r="J60" s="106">
        <v>5387</v>
      </c>
    </row>
    <row r="61" spans="1:10">
      <c r="A61" s="100">
        <v>60</v>
      </c>
      <c r="B61" s="57" t="s">
        <v>148</v>
      </c>
      <c r="D61" s="58">
        <f>'2020 Sum_Fall Order Form - V12'!$R$23</f>
        <v>0</v>
      </c>
      <c r="E61" s="58">
        <f>'2020 Sum_Fall Order Form - V12'!$R$23</f>
        <v>0</v>
      </c>
      <c r="F61" s="100" t="s">
        <v>570</v>
      </c>
      <c r="G61" s="61">
        <f>'2020 Sum_Fall Order Form - V12'!$S$64</f>
        <v>0</v>
      </c>
      <c r="H61" s="60">
        <f>'2020 Sum_Fall Order Form - V12'!$G$18</f>
        <v>0</v>
      </c>
      <c r="J61" s="106">
        <v>5778</v>
      </c>
    </row>
    <row r="62" spans="1:10">
      <c r="A62" s="100">
        <v>61</v>
      </c>
      <c r="B62" s="57" t="s">
        <v>153</v>
      </c>
      <c r="D62" s="58">
        <f>'2020 Sum_Fall Order Form - V12'!$R$23</f>
        <v>0</v>
      </c>
      <c r="E62" s="58">
        <f>'2020 Sum_Fall Order Form - V12'!$R$23</f>
        <v>0</v>
      </c>
      <c r="F62" s="100">
        <v>1718350</v>
      </c>
      <c r="G62" s="61">
        <f>'2020 Sum_Fall Order Form - V12'!$R$65</f>
        <v>0</v>
      </c>
      <c r="H62" s="60">
        <f>'2020 Sum_Fall Order Form - V12'!$G$18</f>
        <v>0</v>
      </c>
      <c r="J62" s="106">
        <v>5301</v>
      </c>
    </row>
    <row r="63" spans="1:10">
      <c r="A63" s="100">
        <v>62</v>
      </c>
      <c r="B63" s="57" t="s">
        <v>153</v>
      </c>
      <c r="D63" s="58">
        <f>'2020 Sum_Fall Order Form - V12'!$R$23</f>
        <v>0</v>
      </c>
      <c r="E63" s="58">
        <f>'2020 Sum_Fall Order Form - V12'!$R$23</f>
        <v>0</v>
      </c>
      <c r="F63" s="100" t="s">
        <v>571</v>
      </c>
      <c r="G63" s="61">
        <f>'2020 Sum_Fall Order Form - V12'!$S$65</f>
        <v>0</v>
      </c>
      <c r="H63" s="60">
        <f>'2020 Sum_Fall Order Form - V12'!$G$18</f>
        <v>0</v>
      </c>
      <c r="J63" s="106">
        <v>5779</v>
      </c>
    </row>
    <row r="64" spans="1:10">
      <c r="A64" s="100">
        <v>63</v>
      </c>
      <c r="B64" s="57" t="s">
        <v>153</v>
      </c>
      <c r="D64" s="58">
        <f>'2020 Sum_Fall Order Form - V12'!$R$23</f>
        <v>0</v>
      </c>
      <c r="E64" s="58">
        <f>'2020 Sum_Fall Order Form - V12'!$R$23</f>
        <v>0</v>
      </c>
      <c r="F64" s="100">
        <v>1718352</v>
      </c>
      <c r="G64" s="61">
        <f>'2020 Sum_Fall Order Form - V12'!$R$66</f>
        <v>0</v>
      </c>
      <c r="H64" s="60">
        <f>'2020 Sum_Fall Order Form - V12'!$G$18</f>
        <v>0</v>
      </c>
      <c r="J64" s="106">
        <v>19943</v>
      </c>
    </row>
    <row r="65" spans="1:10">
      <c r="A65" s="100">
        <v>64</v>
      </c>
      <c r="B65" s="57" t="s">
        <v>153</v>
      </c>
      <c r="D65" s="58">
        <f>'2020 Sum_Fall Order Form - V12'!$R$23</f>
        <v>0</v>
      </c>
      <c r="E65" s="58">
        <f>'2020 Sum_Fall Order Form - V12'!$R$23</f>
        <v>0</v>
      </c>
      <c r="F65" s="100" t="s">
        <v>572</v>
      </c>
      <c r="G65" s="61">
        <f>'2020 Sum_Fall Order Form - V12'!$S$66</f>
        <v>0</v>
      </c>
      <c r="H65" s="60">
        <f>'2020 Sum_Fall Order Form - V12'!$G$18</f>
        <v>0</v>
      </c>
      <c r="J65" s="106">
        <v>19944</v>
      </c>
    </row>
    <row r="66" spans="1:10">
      <c r="A66" s="100">
        <v>65</v>
      </c>
      <c r="B66" s="57" t="s">
        <v>153</v>
      </c>
      <c r="D66" s="58">
        <f>'2020 Sum_Fall Order Form - V12'!$R$23</f>
        <v>0</v>
      </c>
      <c r="E66" s="58">
        <f>'2020 Sum_Fall Order Form - V12'!$R$23</f>
        <v>0</v>
      </c>
      <c r="F66" s="100">
        <v>1718356</v>
      </c>
      <c r="G66" s="61">
        <f>'2020 Sum_Fall Order Form - V12'!$R$67</f>
        <v>0</v>
      </c>
      <c r="H66" s="60">
        <f>'2020 Sum_Fall Order Form - V12'!$G$18</f>
        <v>0</v>
      </c>
      <c r="J66" s="106">
        <v>5391</v>
      </c>
    </row>
    <row r="67" spans="1:10">
      <c r="A67" s="100">
        <v>66</v>
      </c>
      <c r="B67" s="57" t="s">
        <v>153</v>
      </c>
      <c r="D67" s="58">
        <f>'2020 Sum_Fall Order Form - V12'!$R$23</f>
        <v>0</v>
      </c>
      <c r="E67" s="58">
        <f>'2020 Sum_Fall Order Form - V12'!$R$23</f>
        <v>0</v>
      </c>
      <c r="F67" s="100" t="s">
        <v>573</v>
      </c>
      <c r="G67" s="61">
        <f>'2020 Sum_Fall Order Form - V12'!$S$67</f>
        <v>0</v>
      </c>
      <c r="H67" s="60">
        <f>'2020 Sum_Fall Order Form - V12'!$G$18</f>
        <v>0</v>
      </c>
      <c r="J67" s="106">
        <v>5780</v>
      </c>
    </row>
    <row r="68" spans="1:10">
      <c r="A68" s="100">
        <v>67</v>
      </c>
      <c r="B68" s="57" t="s">
        <v>154</v>
      </c>
      <c r="D68" s="58">
        <f>'2020 Sum_Fall Order Form - V12'!$R$23</f>
        <v>0</v>
      </c>
      <c r="E68" s="58">
        <f>'2020 Sum_Fall Order Form - V12'!$R$23</f>
        <v>0</v>
      </c>
      <c r="F68" s="100">
        <v>1718450</v>
      </c>
      <c r="G68" s="61">
        <f>'2020 Sum_Fall Order Form - V12'!$R$68</f>
        <v>0</v>
      </c>
      <c r="H68" s="60">
        <f>'2020 Sum_Fall Order Form - V12'!$G$18</f>
        <v>0</v>
      </c>
      <c r="J68" s="106">
        <v>5399</v>
      </c>
    </row>
    <row r="69" spans="1:10">
      <c r="A69" s="100">
        <v>68</v>
      </c>
      <c r="B69" s="57" t="s">
        <v>154</v>
      </c>
      <c r="D69" s="58">
        <f>'2020 Sum_Fall Order Form - V12'!$R$23</f>
        <v>0</v>
      </c>
      <c r="E69" s="58">
        <f>'2020 Sum_Fall Order Form - V12'!$R$23</f>
        <v>0</v>
      </c>
      <c r="F69" s="100" t="s">
        <v>574</v>
      </c>
      <c r="G69" s="61">
        <f>'2020 Sum_Fall Order Form - V12'!$S$68</f>
        <v>0</v>
      </c>
      <c r="H69" s="60">
        <f>'2020 Sum_Fall Order Form - V12'!$G$18</f>
        <v>0</v>
      </c>
      <c r="J69" s="106">
        <v>5781</v>
      </c>
    </row>
    <row r="70" spans="1:10">
      <c r="A70" s="100">
        <v>69</v>
      </c>
      <c r="B70" s="57" t="s">
        <v>154</v>
      </c>
      <c r="D70" s="58">
        <f>'2020 Sum_Fall Order Form - V12'!$R$23</f>
        <v>0</v>
      </c>
      <c r="E70" s="58">
        <f>'2020 Sum_Fall Order Form - V12'!$R$23</f>
        <v>0</v>
      </c>
      <c r="F70" s="100">
        <v>1718457</v>
      </c>
      <c r="G70" s="61">
        <f>'2020 Sum_Fall Order Form - V12'!$R$69</f>
        <v>0</v>
      </c>
      <c r="H70" s="60">
        <f>'2020 Sum_Fall Order Form - V12'!$G$18</f>
        <v>0</v>
      </c>
      <c r="J70" s="106">
        <v>5406</v>
      </c>
    </row>
    <row r="71" spans="1:10">
      <c r="A71" s="100">
        <v>70</v>
      </c>
      <c r="B71" s="57" t="s">
        <v>154</v>
      </c>
      <c r="D71" s="58">
        <f>'2020 Sum_Fall Order Form - V12'!$R$23</f>
        <v>0</v>
      </c>
      <c r="E71" s="58">
        <f>'2020 Sum_Fall Order Form - V12'!$R$23</f>
        <v>0</v>
      </c>
      <c r="F71" s="100" t="s">
        <v>575</v>
      </c>
      <c r="G71" s="61">
        <f>'2020 Sum_Fall Order Form - V12'!$S$69</f>
        <v>0</v>
      </c>
      <c r="H71" s="60">
        <f>'2020 Sum_Fall Order Form - V12'!$G$18</f>
        <v>0</v>
      </c>
      <c r="J71" s="106">
        <v>5782</v>
      </c>
    </row>
    <row r="72" spans="1:10">
      <c r="A72" s="100">
        <v>71</v>
      </c>
      <c r="B72" s="57" t="s">
        <v>158</v>
      </c>
      <c r="D72" s="58">
        <f>'2020 Sum_Fall Order Form - V12'!$R$23</f>
        <v>0</v>
      </c>
      <c r="E72" s="58">
        <f>'2020 Sum_Fall Order Form - V12'!$R$23</f>
        <v>0</v>
      </c>
      <c r="F72" s="100">
        <v>1719017</v>
      </c>
      <c r="G72" s="61">
        <f>'2020 Sum_Fall Order Form - V12'!$R$71</f>
        <v>0</v>
      </c>
      <c r="H72" s="60">
        <f>'2020 Sum_Fall Order Form - V12'!$G$18</f>
        <v>0</v>
      </c>
      <c r="J72" s="106">
        <v>18057</v>
      </c>
    </row>
    <row r="73" spans="1:10">
      <c r="A73" s="100">
        <v>72</v>
      </c>
      <c r="B73" s="57" t="s">
        <v>158</v>
      </c>
      <c r="D73" s="58">
        <f>'2020 Sum_Fall Order Form - V12'!$R$23</f>
        <v>0</v>
      </c>
      <c r="E73" s="58">
        <f>'2020 Sum_Fall Order Form - V12'!$R$23</f>
        <v>0</v>
      </c>
      <c r="F73" s="100" t="s">
        <v>576</v>
      </c>
      <c r="G73" s="61">
        <f>'2020 Sum_Fall Order Form - V12'!$S$71</f>
        <v>0</v>
      </c>
      <c r="H73" s="60">
        <f>'2020 Sum_Fall Order Form - V12'!$G$18</f>
        <v>0</v>
      </c>
      <c r="J73" s="106">
        <v>18058</v>
      </c>
    </row>
    <row r="74" spans="1:10">
      <c r="A74" s="100">
        <v>73</v>
      </c>
      <c r="B74" s="57" t="s">
        <v>160</v>
      </c>
      <c r="D74" s="58">
        <f>'2020 Sum_Fall Order Form - V12'!$R$23</f>
        <v>0</v>
      </c>
      <c r="E74" s="58">
        <f>'2020 Sum_Fall Order Form - V12'!$R$23</f>
        <v>0</v>
      </c>
      <c r="F74" s="100">
        <v>1719147</v>
      </c>
      <c r="G74" s="61">
        <f>'2020 Sum_Fall Order Form - V12'!$R$72</f>
        <v>0</v>
      </c>
      <c r="H74" s="60">
        <f>'2020 Sum_Fall Order Form - V12'!$G$18</f>
        <v>0</v>
      </c>
      <c r="J74" s="106">
        <v>18060</v>
      </c>
    </row>
    <row r="75" spans="1:10">
      <c r="A75" s="100">
        <v>74</v>
      </c>
      <c r="B75" s="57" t="s">
        <v>160</v>
      </c>
      <c r="D75" s="58">
        <f>'2020 Sum_Fall Order Form - V12'!$R$23</f>
        <v>0</v>
      </c>
      <c r="E75" s="58">
        <f>'2020 Sum_Fall Order Form - V12'!$R$23</f>
        <v>0</v>
      </c>
      <c r="F75" s="100" t="s">
        <v>577</v>
      </c>
      <c r="G75" s="61">
        <f>'2020 Sum_Fall Order Form - V12'!$S$72</f>
        <v>0</v>
      </c>
      <c r="H75" s="60">
        <f>'2020 Sum_Fall Order Form - V12'!$G$18</f>
        <v>0</v>
      </c>
      <c r="J75" s="106">
        <v>18059</v>
      </c>
    </row>
    <row r="76" spans="1:10">
      <c r="A76" s="100">
        <v>75</v>
      </c>
      <c r="B76" s="57" t="s">
        <v>162</v>
      </c>
      <c r="D76" s="58">
        <f>'2020 Sum_Fall Order Form - V12'!$R$23</f>
        <v>0</v>
      </c>
      <c r="E76" s="58">
        <f>'2020 Sum_Fall Order Form - V12'!$R$23</f>
        <v>0</v>
      </c>
      <c r="F76" s="100">
        <v>1718837</v>
      </c>
      <c r="G76" s="61">
        <f>'2020 Sum_Fall Order Form - V12'!$R$73</f>
        <v>0</v>
      </c>
      <c r="H76" s="60">
        <f>'2020 Sum_Fall Order Form - V12'!$G$18</f>
        <v>0</v>
      </c>
      <c r="J76" s="106">
        <v>5502</v>
      </c>
    </row>
    <row r="77" spans="1:10">
      <c r="A77" s="100">
        <v>76</v>
      </c>
      <c r="B77" s="57" t="s">
        <v>162</v>
      </c>
      <c r="D77" s="58">
        <f>'2020 Sum_Fall Order Form - V12'!$R$23</f>
        <v>0</v>
      </c>
      <c r="E77" s="58">
        <f>'2020 Sum_Fall Order Form - V12'!$R$23</f>
        <v>0</v>
      </c>
      <c r="F77" s="100" t="s">
        <v>578</v>
      </c>
      <c r="G77" s="61">
        <f>'2020 Sum_Fall Order Form - V12'!$S$73</f>
        <v>0</v>
      </c>
      <c r="H77" s="60">
        <f>'2020 Sum_Fall Order Form - V12'!$G$18</f>
        <v>0</v>
      </c>
      <c r="J77" s="106">
        <v>5616</v>
      </c>
    </row>
    <row r="78" spans="1:10">
      <c r="A78" s="100">
        <v>77</v>
      </c>
      <c r="B78" s="57" t="s">
        <v>164</v>
      </c>
      <c r="D78" s="58">
        <f>'2020 Sum_Fall Order Form - V12'!$R$23</f>
        <v>0</v>
      </c>
      <c r="E78" s="58">
        <f>'2020 Sum_Fall Order Form - V12'!$R$23</f>
        <v>0</v>
      </c>
      <c r="F78" s="100">
        <v>1718847</v>
      </c>
      <c r="G78" s="61">
        <f>'2020 Sum_Fall Order Form - V12'!$R$74</f>
        <v>0</v>
      </c>
      <c r="H78" s="60">
        <f>'2020 Sum_Fall Order Form - V12'!$G$18</f>
        <v>0</v>
      </c>
      <c r="J78" s="106">
        <v>18053</v>
      </c>
    </row>
    <row r="79" spans="1:10">
      <c r="A79" s="100">
        <v>78</v>
      </c>
      <c r="B79" s="57" t="s">
        <v>164</v>
      </c>
      <c r="D79" s="58">
        <f>'2020 Sum_Fall Order Form - V12'!$R$23</f>
        <v>0</v>
      </c>
      <c r="E79" s="58">
        <f>'2020 Sum_Fall Order Form - V12'!$R$23</f>
        <v>0</v>
      </c>
      <c r="F79" s="100" t="s">
        <v>579</v>
      </c>
      <c r="G79" s="61">
        <f>'2020 Sum_Fall Order Form - V12'!$S$74</f>
        <v>0</v>
      </c>
      <c r="H79" s="60">
        <f>'2020 Sum_Fall Order Form - V12'!$G$18</f>
        <v>0</v>
      </c>
      <c r="J79" s="106">
        <v>18054</v>
      </c>
    </row>
    <row r="80" spans="1:10">
      <c r="A80" s="100">
        <v>79</v>
      </c>
      <c r="B80" s="57" t="s">
        <v>165</v>
      </c>
      <c r="D80" s="58">
        <f>'2020 Sum_Fall Order Form - V12'!$R$23</f>
        <v>0</v>
      </c>
      <c r="E80" s="58">
        <f>'2020 Sum_Fall Order Form - V12'!$R$23</f>
        <v>0</v>
      </c>
      <c r="F80" s="100">
        <v>1719067</v>
      </c>
      <c r="G80" s="61">
        <f>'2020 Sum_Fall Order Form - V12'!$R$75</f>
        <v>0</v>
      </c>
      <c r="H80" s="60">
        <f>'2020 Sum_Fall Order Form - V12'!$G$18</f>
        <v>0</v>
      </c>
      <c r="J80" s="106">
        <v>18067</v>
      </c>
    </row>
    <row r="81" spans="1:10">
      <c r="A81" s="100">
        <v>80</v>
      </c>
      <c r="B81" s="57" t="s">
        <v>165</v>
      </c>
      <c r="D81" s="58">
        <f>'2020 Sum_Fall Order Form - V12'!$R$23</f>
        <v>0</v>
      </c>
      <c r="E81" s="58">
        <f>'2020 Sum_Fall Order Form - V12'!$R$23</f>
        <v>0</v>
      </c>
      <c r="F81" s="100" t="s">
        <v>580</v>
      </c>
      <c r="G81" s="61">
        <f>'2020 Sum_Fall Order Form - V12'!$S$75</f>
        <v>0</v>
      </c>
      <c r="H81" s="60">
        <f>'2020 Sum_Fall Order Form - V12'!$G$18</f>
        <v>0</v>
      </c>
      <c r="J81" s="106">
        <v>18068</v>
      </c>
    </row>
    <row r="82" spans="1:10">
      <c r="A82" s="100">
        <v>81</v>
      </c>
      <c r="B82" s="57" t="s">
        <v>167</v>
      </c>
      <c r="D82" s="58">
        <f>'2020 Sum_Fall Order Form - V12'!$R$23</f>
        <v>0</v>
      </c>
      <c r="E82" s="58">
        <f>'2020 Sum_Fall Order Form - V12'!$R$23</f>
        <v>0</v>
      </c>
      <c r="F82" s="100">
        <v>1719267</v>
      </c>
      <c r="G82" s="61">
        <f>'2020 Sum_Fall Order Form - V12'!$R$76</f>
        <v>0</v>
      </c>
      <c r="H82" s="60">
        <f>'2020 Sum_Fall Order Form - V12'!$G$18</f>
        <v>0</v>
      </c>
      <c r="J82" s="106">
        <v>19890</v>
      </c>
    </row>
    <row r="83" spans="1:10">
      <c r="A83" s="100">
        <v>82</v>
      </c>
      <c r="B83" s="57" t="s">
        <v>167</v>
      </c>
      <c r="D83" s="58">
        <f>'2020 Sum_Fall Order Form - V12'!$R$23</f>
        <v>0</v>
      </c>
      <c r="E83" s="58">
        <f>'2020 Sum_Fall Order Form - V12'!$R$23</f>
        <v>0</v>
      </c>
      <c r="F83" s="100" t="s">
        <v>581</v>
      </c>
      <c r="G83" s="61">
        <f>'2020 Sum_Fall Order Form - V12'!$S$76</f>
        <v>0</v>
      </c>
      <c r="H83" s="60">
        <f>'2020 Sum_Fall Order Form - V12'!$G$18</f>
        <v>0</v>
      </c>
      <c r="J83" s="106">
        <v>19889</v>
      </c>
    </row>
    <row r="84" spans="1:10">
      <c r="A84" s="100">
        <v>83</v>
      </c>
      <c r="B84" s="57" t="s">
        <v>168</v>
      </c>
      <c r="D84" s="58">
        <f>'2020 Sum_Fall Order Form - V12'!$R$23</f>
        <v>0</v>
      </c>
      <c r="E84" s="58">
        <f>'2020 Sum_Fall Order Form - V12'!$R$23</f>
        <v>0</v>
      </c>
      <c r="F84" s="100">
        <v>1719107</v>
      </c>
      <c r="G84" s="61">
        <f>'2020 Sum_Fall Order Form - V12'!$R$77</f>
        <v>0</v>
      </c>
      <c r="H84" s="60">
        <f>'2020 Sum_Fall Order Form - V12'!$G$18</f>
        <v>0</v>
      </c>
      <c r="J84" s="106">
        <v>5504</v>
      </c>
    </row>
    <row r="85" spans="1:10">
      <c r="A85" s="100">
        <v>84</v>
      </c>
      <c r="B85" s="57" t="s">
        <v>168</v>
      </c>
      <c r="D85" s="58">
        <f>'2020 Sum_Fall Order Form - V12'!$R$23</f>
        <v>0</v>
      </c>
      <c r="E85" s="58">
        <f>'2020 Sum_Fall Order Form - V12'!$R$23</f>
        <v>0</v>
      </c>
      <c r="F85" s="100" t="s">
        <v>582</v>
      </c>
      <c r="G85" s="61">
        <f>'2020 Sum_Fall Order Form - V12'!$S$77</f>
        <v>0</v>
      </c>
      <c r="H85" s="60">
        <f>'2020 Sum_Fall Order Form - V12'!$G$18</f>
        <v>0</v>
      </c>
      <c r="J85" s="106">
        <v>1953</v>
      </c>
    </row>
    <row r="86" spans="1:10">
      <c r="A86" s="100">
        <v>85</v>
      </c>
      <c r="B86" s="57" t="s">
        <v>169</v>
      </c>
      <c r="D86" s="58">
        <f>'2020 Sum_Fall Order Form - V12'!$R$23</f>
        <v>0</v>
      </c>
      <c r="E86" s="58">
        <f>'2020 Sum_Fall Order Form - V12'!$R$23</f>
        <v>0</v>
      </c>
      <c r="F86" s="100">
        <v>1719277</v>
      </c>
      <c r="G86" s="61">
        <f>'2020 Sum_Fall Order Form - V12'!$R$78</f>
        <v>0</v>
      </c>
      <c r="H86" s="60">
        <f>'2020 Sum_Fall Order Form - V12'!$G$18</f>
        <v>0</v>
      </c>
      <c r="J86" s="106">
        <v>5506</v>
      </c>
    </row>
    <row r="87" spans="1:10">
      <c r="A87" s="100">
        <v>86</v>
      </c>
      <c r="B87" s="57" t="s">
        <v>169</v>
      </c>
      <c r="D87" s="58">
        <f>'2020 Sum_Fall Order Form - V12'!$R$23</f>
        <v>0</v>
      </c>
      <c r="E87" s="58">
        <f>'2020 Sum_Fall Order Form - V12'!$R$23</f>
        <v>0</v>
      </c>
      <c r="F87" s="100" t="s">
        <v>583</v>
      </c>
      <c r="G87" s="61">
        <f>'2020 Sum_Fall Order Form - V12'!$S$78</f>
        <v>0</v>
      </c>
      <c r="H87" s="60">
        <f>'2020 Sum_Fall Order Form - V12'!$G$18</f>
        <v>0</v>
      </c>
      <c r="J87" s="106">
        <v>5618</v>
      </c>
    </row>
    <row r="88" spans="1:10">
      <c r="A88" s="100">
        <v>87</v>
      </c>
      <c r="B88" s="57" t="s">
        <v>170</v>
      </c>
      <c r="D88" s="58">
        <f>'2020 Sum_Fall Order Form - V12'!$R$23</f>
        <v>0</v>
      </c>
      <c r="E88" s="58">
        <f>'2020 Sum_Fall Order Form - V12'!$R$23</f>
        <v>0</v>
      </c>
      <c r="F88" s="100">
        <v>1719167</v>
      </c>
      <c r="G88" s="61">
        <f>'2020 Sum_Fall Order Form - V12'!$R$79</f>
        <v>0</v>
      </c>
      <c r="H88" s="60">
        <f>'2020 Sum_Fall Order Form - V12'!$G$18</f>
        <v>0</v>
      </c>
      <c r="J88" s="106">
        <v>5505</v>
      </c>
    </row>
    <row r="89" spans="1:10">
      <c r="A89" s="100">
        <v>88</v>
      </c>
      <c r="B89" s="57" t="s">
        <v>170</v>
      </c>
      <c r="D89" s="58">
        <f>'2020 Sum_Fall Order Form - V12'!$R$23</f>
        <v>0</v>
      </c>
      <c r="E89" s="58">
        <f>'2020 Sum_Fall Order Form - V12'!$R$23</f>
        <v>0</v>
      </c>
      <c r="F89" s="100" t="s">
        <v>584</v>
      </c>
      <c r="G89" s="61">
        <f>'2020 Sum_Fall Order Form - V12'!$S$79</f>
        <v>0</v>
      </c>
      <c r="H89" s="60">
        <f>'2020 Sum_Fall Order Form - V12'!$G$18</f>
        <v>0</v>
      </c>
      <c r="J89" s="106">
        <v>5619</v>
      </c>
    </row>
    <row r="90" spans="1:10">
      <c r="A90" s="100">
        <v>89</v>
      </c>
      <c r="B90" s="57" t="s">
        <v>172</v>
      </c>
      <c r="D90" s="58">
        <f>'2020 Sum_Fall Order Form - V12'!$R$23</f>
        <v>0</v>
      </c>
      <c r="E90" s="58">
        <f>'2020 Sum_Fall Order Form - V12'!$R$23</f>
        <v>0</v>
      </c>
      <c r="F90" s="100">
        <v>1718767</v>
      </c>
      <c r="G90" s="61">
        <f>'2020 Sum_Fall Order Form - V12'!$R$80</f>
        <v>0</v>
      </c>
      <c r="H90" s="60">
        <f>'2020 Sum_Fall Order Form - V12'!$G$18</f>
        <v>0</v>
      </c>
      <c r="J90" s="106">
        <v>19939</v>
      </c>
    </row>
    <row r="91" spans="1:10">
      <c r="A91" s="100">
        <v>90</v>
      </c>
      <c r="B91" s="57" t="s">
        <v>172</v>
      </c>
      <c r="D91" s="58">
        <f>'2020 Sum_Fall Order Form - V12'!$R$23</f>
        <v>0</v>
      </c>
      <c r="E91" s="58">
        <f>'2020 Sum_Fall Order Form - V12'!$R$23</f>
        <v>0</v>
      </c>
      <c r="F91" s="100" t="s">
        <v>585</v>
      </c>
      <c r="G91" s="61">
        <f>'2020 Sum_Fall Order Form - V12'!$S$80</f>
        <v>0</v>
      </c>
      <c r="H91" s="60">
        <f>'2020 Sum_Fall Order Form - V12'!$G$18</f>
        <v>0</v>
      </c>
      <c r="J91" s="106">
        <v>19940</v>
      </c>
    </row>
    <row r="92" spans="1:10">
      <c r="A92" s="100">
        <v>91</v>
      </c>
      <c r="B92" s="57" t="s">
        <v>174</v>
      </c>
      <c r="D92" s="58">
        <f>'2020 Sum_Fall Order Form - V12'!$R$23</f>
        <v>0</v>
      </c>
      <c r="E92" s="58">
        <f>'2020 Sum_Fall Order Form - V12'!$R$23</f>
        <v>0</v>
      </c>
      <c r="F92" s="100">
        <v>1719037</v>
      </c>
      <c r="G92" s="61">
        <f>'2020 Sum_Fall Order Form - V12'!$R$81</f>
        <v>0</v>
      </c>
      <c r="H92" s="60">
        <f>'2020 Sum_Fall Order Form - V12'!$G$18</f>
        <v>0</v>
      </c>
      <c r="J92" s="106">
        <v>19941</v>
      </c>
    </row>
    <row r="93" spans="1:10">
      <c r="A93" s="100">
        <v>92</v>
      </c>
      <c r="B93" s="57" t="s">
        <v>174</v>
      </c>
      <c r="D93" s="58">
        <f>'2020 Sum_Fall Order Form - V12'!$R$23</f>
        <v>0</v>
      </c>
      <c r="E93" s="58">
        <f>'2020 Sum_Fall Order Form - V12'!$R$23</f>
        <v>0</v>
      </c>
      <c r="F93" s="100" t="s">
        <v>586</v>
      </c>
      <c r="G93" s="61">
        <f>'2020 Sum_Fall Order Form - V12'!$S$81</f>
        <v>0</v>
      </c>
      <c r="H93" s="60">
        <f>'2020 Sum_Fall Order Form - V12'!$G$18</f>
        <v>0</v>
      </c>
      <c r="J93" s="106">
        <v>19942</v>
      </c>
    </row>
    <row r="94" spans="1:10">
      <c r="A94" s="100">
        <v>93</v>
      </c>
      <c r="B94" s="57" t="s">
        <v>178</v>
      </c>
      <c r="D94" s="58">
        <f>'2020 Sum_Fall Order Form - V12'!$R$23</f>
        <v>0</v>
      </c>
      <c r="E94" s="58">
        <f>'2020 Sum_Fall Order Form - V12'!$R$23</f>
        <v>0</v>
      </c>
      <c r="F94" s="100">
        <v>1720797</v>
      </c>
      <c r="G94" s="61">
        <f>'2020 Sum_Fall Order Form - V12'!$R$83</f>
        <v>0</v>
      </c>
      <c r="H94" s="60">
        <f>'2020 Sum_Fall Order Form - V12'!$G$18</f>
        <v>0</v>
      </c>
      <c r="J94" s="106">
        <v>18072</v>
      </c>
    </row>
    <row r="95" spans="1:10">
      <c r="A95" s="100">
        <v>94</v>
      </c>
      <c r="B95" s="57" t="s">
        <v>178</v>
      </c>
      <c r="D95" s="58">
        <f>'2020 Sum_Fall Order Form - V12'!$R$23</f>
        <v>0</v>
      </c>
      <c r="E95" s="58">
        <f>'2020 Sum_Fall Order Form - V12'!$R$23</f>
        <v>0</v>
      </c>
      <c r="F95" s="100" t="s">
        <v>587</v>
      </c>
      <c r="G95" s="61">
        <f>'2020 Sum_Fall Order Form - V12'!$S$83</f>
        <v>0</v>
      </c>
      <c r="H95" s="60">
        <f>'2020 Sum_Fall Order Form - V12'!$G$18</f>
        <v>0</v>
      </c>
      <c r="J95" s="106">
        <v>18071</v>
      </c>
    </row>
    <row r="96" spans="1:10">
      <c r="A96" s="100">
        <v>95</v>
      </c>
      <c r="B96" s="57" t="s">
        <v>180</v>
      </c>
      <c r="D96" s="58">
        <f>'2020 Sum_Fall Order Form - V12'!$R$23</f>
        <v>0</v>
      </c>
      <c r="E96" s="58">
        <f>'2020 Sum_Fall Order Form - V12'!$R$23</f>
        <v>0</v>
      </c>
      <c r="F96" s="100">
        <v>1720817</v>
      </c>
      <c r="G96" s="61">
        <f>'2020 Sum_Fall Order Form - V12'!$R$84</f>
        <v>0</v>
      </c>
      <c r="H96" s="60">
        <f>'2020 Sum_Fall Order Form - V12'!$G$18</f>
        <v>0</v>
      </c>
      <c r="J96" s="106">
        <v>18073</v>
      </c>
    </row>
    <row r="97" spans="1:10">
      <c r="A97" s="100">
        <v>96</v>
      </c>
      <c r="B97" s="57" t="s">
        <v>180</v>
      </c>
      <c r="D97" s="58">
        <f>'2020 Sum_Fall Order Form - V12'!$R$23</f>
        <v>0</v>
      </c>
      <c r="E97" s="58">
        <f>'2020 Sum_Fall Order Form - V12'!$R$23</f>
        <v>0</v>
      </c>
      <c r="F97" s="100" t="s">
        <v>588</v>
      </c>
      <c r="G97" s="61">
        <f>'2020 Sum_Fall Order Form - V12'!$S$84</f>
        <v>0</v>
      </c>
      <c r="H97" s="60">
        <f>'2020 Sum_Fall Order Form - V12'!$G$18</f>
        <v>0</v>
      </c>
      <c r="J97" s="106">
        <v>18074</v>
      </c>
    </row>
    <row r="98" spans="1:10">
      <c r="A98" s="100">
        <v>97</v>
      </c>
      <c r="B98" s="57" t="s">
        <v>181</v>
      </c>
      <c r="D98" s="58">
        <f>'2020 Sum_Fall Order Form - V12'!$R$23</f>
        <v>0</v>
      </c>
      <c r="E98" s="58">
        <f>'2020 Sum_Fall Order Form - V12'!$R$23</f>
        <v>0</v>
      </c>
      <c r="F98" s="100">
        <v>1720807</v>
      </c>
      <c r="G98" s="61">
        <f>'2020 Sum_Fall Order Form - V12'!$R$85</f>
        <v>0</v>
      </c>
      <c r="H98" s="60">
        <f>'2020 Sum_Fall Order Form - V12'!$G$18</f>
        <v>0</v>
      </c>
      <c r="J98" s="106">
        <v>18075</v>
      </c>
    </row>
    <row r="99" spans="1:10">
      <c r="A99" s="100">
        <v>98</v>
      </c>
      <c r="B99" s="57" t="s">
        <v>181</v>
      </c>
      <c r="D99" s="58">
        <f>'2020 Sum_Fall Order Form - V12'!$R$23</f>
        <v>0</v>
      </c>
      <c r="E99" s="58">
        <f>'2020 Sum_Fall Order Form - V12'!$R$23</f>
        <v>0</v>
      </c>
      <c r="F99" s="100" t="s">
        <v>589</v>
      </c>
      <c r="G99" s="61">
        <f>'2020 Sum_Fall Order Form - V12'!$S$85</f>
        <v>0</v>
      </c>
      <c r="H99" s="60">
        <f>'2020 Sum_Fall Order Form - V12'!$G$18</f>
        <v>0</v>
      </c>
      <c r="J99" s="106">
        <v>18076</v>
      </c>
    </row>
    <row r="100" spans="1:10">
      <c r="A100" s="100">
        <v>99</v>
      </c>
      <c r="B100" s="57" t="s">
        <v>183</v>
      </c>
      <c r="D100" s="58">
        <f>'2020 Sum_Fall Order Form - V12'!$R$23</f>
        <v>0</v>
      </c>
      <c r="E100" s="58">
        <f>'2020 Sum_Fall Order Form - V12'!$R$23</f>
        <v>0</v>
      </c>
      <c r="F100" s="100">
        <v>1723057</v>
      </c>
      <c r="G100" s="61">
        <f>'2020 Sum_Fall Order Form - V12'!$R$87</f>
        <v>0</v>
      </c>
      <c r="H100" s="60">
        <f>'2020 Sum_Fall Order Form - V12'!$G$18</f>
        <v>0</v>
      </c>
      <c r="J100" s="106">
        <v>5315</v>
      </c>
    </row>
    <row r="101" spans="1:10">
      <c r="A101" s="100">
        <v>100</v>
      </c>
      <c r="B101" s="57" t="s">
        <v>183</v>
      </c>
      <c r="D101" s="58">
        <f>'2020 Sum_Fall Order Form - V12'!$R$23</f>
        <v>0</v>
      </c>
      <c r="E101" s="58">
        <f>'2020 Sum_Fall Order Form - V12'!$R$23</f>
        <v>0</v>
      </c>
      <c r="F101" s="100" t="s">
        <v>590</v>
      </c>
      <c r="G101" s="61">
        <f>'2020 Sum_Fall Order Form - V12'!$S$87</f>
        <v>0</v>
      </c>
      <c r="H101" s="60">
        <f>'2020 Sum_Fall Order Form - V12'!$G$18</f>
        <v>0</v>
      </c>
      <c r="J101" s="106">
        <v>5786</v>
      </c>
    </row>
    <row r="102" spans="1:10">
      <c r="A102" s="100">
        <v>101</v>
      </c>
      <c r="B102" s="57" t="s">
        <v>186</v>
      </c>
      <c r="D102" s="58">
        <f>'2020 Sum_Fall Order Form - V12'!$R$23</f>
        <v>0</v>
      </c>
      <c r="E102" s="58">
        <f>'2020 Sum_Fall Order Form - V12'!$R$23</f>
        <v>0</v>
      </c>
      <c r="F102" s="100">
        <v>1723307</v>
      </c>
      <c r="G102" s="61">
        <f>'2020 Sum_Fall Order Form - V12'!$R$88</f>
        <v>0</v>
      </c>
      <c r="H102" s="60">
        <f>'2020 Sum_Fall Order Form - V12'!$G$18</f>
        <v>0</v>
      </c>
      <c r="J102" s="106">
        <v>5316</v>
      </c>
    </row>
    <row r="103" spans="1:10">
      <c r="A103" s="100">
        <v>102</v>
      </c>
      <c r="B103" s="57" t="s">
        <v>186</v>
      </c>
      <c r="D103" s="58">
        <f>'2020 Sum_Fall Order Form - V12'!$R$23</f>
        <v>0</v>
      </c>
      <c r="E103" s="58">
        <f>'2020 Sum_Fall Order Form - V12'!$R$23</f>
        <v>0</v>
      </c>
      <c r="F103" s="100" t="s">
        <v>591</v>
      </c>
      <c r="G103" s="61">
        <f>'2020 Sum_Fall Order Form - V12'!$S$88</f>
        <v>0</v>
      </c>
      <c r="H103" s="60">
        <f>'2020 Sum_Fall Order Form - V12'!$G$18</f>
        <v>0</v>
      </c>
      <c r="J103" s="106">
        <v>5788</v>
      </c>
    </row>
    <row r="104" spans="1:10">
      <c r="A104" s="100">
        <v>103</v>
      </c>
      <c r="B104" s="57" t="s">
        <v>189</v>
      </c>
      <c r="D104" s="58">
        <f>'2020 Sum_Fall Order Form - V12'!$R$23</f>
        <v>0</v>
      </c>
      <c r="E104" s="58">
        <f>'2020 Sum_Fall Order Form - V12'!$R$23</f>
        <v>0</v>
      </c>
      <c r="F104" s="100">
        <v>1776107</v>
      </c>
      <c r="G104" s="61">
        <f>'2020 Sum_Fall Order Form - V12'!$R$92</f>
        <v>0</v>
      </c>
      <c r="H104" s="60">
        <f>'2020 Sum_Fall Order Form - V12'!$G$18</f>
        <v>0</v>
      </c>
      <c r="J104" s="106">
        <v>18103</v>
      </c>
    </row>
    <row r="105" spans="1:10">
      <c r="A105" s="100">
        <v>104</v>
      </c>
      <c r="B105" s="57" t="s">
        <v>189</v>
      </c>
      <c r="D105" s="58">
        <f>'2020 Sum_Fall Order Form - V12'!$R$23</f>
        <v>0</v>
      </c>
      <c r="E105" s="58">
        <f>'2020 Sum_Fall Order Form - V12'!$R$23</f>
        <v>0</v>
      </c>
      <c r="F105" s="100" t="s">
        <v>592</v>
      </c>
      <c r="G105" s="61">
        <f>'2020 Sum_Fall Order Form - V12'!$S$92</f>
        <v>0</v>
      </c>
      <c r="H105" s="60">
        <f>'2020 Sum_Fall Order Form - V12'!$G$18</f>
        <v>0</v>
      </c>
      <c r="J105" s="106">
        <v>18104</v>
      </c>
    </row>
    <row r="106" spans="1:10">
      <c r="A106" s="100">
        <v>105</v>
      </c>
      <c r="B106" s="57" t="s">
        <v>191</v>
      </c>
      <c r="D106" s="58">
        <f>'2020 Sum_Fall Order Form - V12'!$R$23</f>
        <v>0</v>
      </c>
      <c r="E106" s="58">
        <f>'2020 Sum_Fall Order Form - V12'!$R$23</f>
        <v>0</v>
      </c>
      <c r="F106" s="100">
        <v>1776127</v>
      </c>
      <c r="G106" s="61">
        <f>'2020 Sum_Fall Order Form - V12'!$R$93</f>
        <v>0</v>
      </c>
      <c r="H106" s="60">
        <f>'2020 Sum_Fall Order Form - V12'!$G$18</f>
        <v>0</v>
      </c>
      <c r="J106" s="106">
        <v>18105</v>
      </c>
    </row>
    <row r="107" spans="1:10">
      <c r="A107" s="100">
        <v>106</v>
      </c>
      <c r="B107" s="57" t="s">
        <v>191</v>
      </c>
      <c r="D107" s="58">
        <f>'2020 Sum_Fall Order Form - V12'!$R$23</f>
        <v>0</v>
      </c>
      <c r="E107" s="58">
        <f>'2020 Sum_Fall Order Form - V12'!$R$23</f>
        <v>0</v>
      </c>
      <c r="F107" s="100" t="s">
        <v>593</v>
      </c>
      <c r="G107" s="61">
        <f>'2020 Sum_Fall Order Form - V12'!$S$93</f>
        <v>0</v>
      </c>
      <c r="H107" s="60">
        <f>'2020 Sum_Fall Order Form - V12'!$G$18</f>
        <v>0</v>
      </c>
      <c r="J107" s="106">
        <v>18106</v>
      </c>
    </row>
    <row r="108" spans="1:10">
      <c r="A108" s="100">
        <v>107</v>
      </c>
      <c r="B108" s="57" t="s">
        <v>193</v>
      </c>
      <c r="D108" s="58">
        <f>'2020 Sum_Fall Order Form - V12'!$R$23</f>
        <v>0</v>
      </c>
      <c r="E108" s="58">
        <f>'2020 Sum_Fall Order Form - V12'!$R$23</f>
        <v>0</v>
      </c>
      <c r="F108" s="100">
        <v>1776147</v>
      </c>
      <c r="G108" s="61">
        <f>'2020 Sum_Fall Order Form - V12'!$R$94</f>
        <v>0</v>
      </c>
      <c r="H108" s="60">
        <f>'2020 Sum_Fall Order Form - V12'!$G$18</f>
        <v>0</v>
      </c>
      <c r="J108" s="106">
        <v>18107</v>
      </c>
    </row>
    <row r="109" spans="1:10">
      <c r="A109" s="100">
        <v>108</v>
      </c>
      <c r="B109" s="57" t="s">
        <v>193</v>
      </c>
      <c r="D109" s="58">
        <f>'2020 Sum_Fall Order Form - V12'!$R$23</f>
        <v>0</v>
      </c>
      <c r="E109" s="58">
        <f>'2020 Sum_Fall Order Form - V12'!$R$23</f>
        <v>0</v>
      </c>
      <c r="F109" s="100" t="s">
        <v>594</v>
      </c>
      <c r="G109" s="61">
        <f>'2020 Sum_Fall Order Form - V12'!$S$94</f>
        <v>0</v>
      </c>
      <c r="H109" s="60">
        <f>'2020 Sum_Fall Order Form - V12'!$G$18</f>
        <v>0</v>
      </c>
      <c r="J109" s="106">
        <v>18108</v>
      </c>
    </row>
    <row r="110" spans="1:10">
      <c r="A110" s="100">
        <v>109</v>
      </c>
      <c r="B110" s="57" t="s">
        <v>196</v>
      </c>
      <c r="D110" s="58">
        <f>'2020 Sum_Fall Order Form - V12'!$R$23</f>
        <v>0</v>
      </c>
      <c r="E110" s="58">
        <f>'2020 Sum_Fall Order Form - V12'!$R$23</f>
        <v>0</v>
      </c>
      <c r="F110" s="100">
        <v>1776767</v>
      </c>
      <c r="G110" s="61">
        <f>'2020 Sum_Fall Order Form - V12'!$R$96</f>
        <v>0</v>
      </c>
      <c r="H110" s="60">
        <f>'2020 Sum_Fall Order Form - V12'!$G$18</f>
        <v>0</v>
      </c>
      <c r="J110" s="106">
        <v>18115</v>
      </c>
    </row>
    <row r="111" spans="1:10">
      <c r="A111" s="100">
        <v>110</v>
      </c>
      <c r="B111" s="57" t="s">
        <v>196</v>
      </c>
      <c r="D111" s="58">
        <f>'2020 Sum_Fall Order Form - V12'!$R$23</f>
        <v>0</v>
      </c>
      <c r="E111" s="58">
        <f>'2020 Sum_Fall Order Form - V12'!$R$23</f>
        <v>0</v>
      </c>
      <c r="F111" s="100" t="s">
        <v>595</v>
      </c>
      <c r="G111" s="61">
        <f>'2020 Sum_Fall Order Form - V12'!$S$96</f>
        <v>0</v>
      </c>
      <c r="H111" s="60">
        <f>'2020 Sum_Fall Order Form - V12'!$G$18</f>
        <v>0</v>
      </c>
      <c r="J111" s="106">
        <v>18116</v>
      </c>
    </row>
    <row r="112" spans="1:10">
      <c r="A112" s="100">
        <v>111</v>
      </c>
      <c r="B112" s="57" t="s">
        <v>197</v>
      </c>
      <c r="D112" s="58">
        <f>'2020 Sum_Fall Order Form - V12'!$R$23</f>
        <v>0</v>
      </c>
      <c r="E112" s="58">
        <f>'2020 Sum_Fall Order Form - V12'!$R$23</f>
        <v>0</v>
      </c>
      <c r="F112" s="100">
        <v>1776827</v>
      </c>
      <c r="G112" s="61">
        <f>'2020 Sum_Fall Order Form - V12'!$R$97</f>
        <v>0</v>
      </c>
      <c r="H112" s="60">
        <f>'2020 Sum_Fall Order Form - V12'!$G$18</f>
        <v>0</v>
      </c>
      <c r="J112" s="106">
        <v>18117</v>
      </c>
    </row>
    <row r="113" spans="1:10">
      <c r="A113" s="100">
        <v>112</v>
      </c>
      <c r="B113" s="57" t="s">
        <v>197</v>
      </c>
      <c r="D113" s="58">
        <f>'2020 Sum_Fall Order Form - V12'!$R$23</f>
        <v>0</v>
      </c>
      <c r="E113" s="58">
        <f>'2020 Sum_Fall Order Form - V12'!$R$23</f>
        <v>0</v>
      </c>
      <c r="F113" s="100" t="s">
        <v>596</v>
      </c>
      <c r="G113" s="61">
        <f>'2020 Sum_Fall Order Form - V12'!$S$97</f>
        <v>0</v>
      </c>
      <c r="H113" s="60">
        <f>'2020 Sum_Fall Order Form - V12'!$G$18</f>
        <v>0</v>
      </c>
      <c r="J113" s="106">
        <v>18118</v>
      </c>
    </row>
    <row r="114" spans="1:10">
      <c r="A114" s="100">
        <v>113</v>
      </c>
      <c r="B114" s="57" t="s">
        <v>200</v>
      </c>
      <c r="D114" s="58">
        <f>'2020 Sum_Fall Order Form - V12'!$R$23</f>
        <v>0</v>
      </c>
      <c r="E114" s="58">
        <f>'2020 Sum_Fall Order Form - V12'!$R$23</f>
        <v>0</v>
      </c>
      <c r="F114" s="100">
        <v>1777027</v>
      </c>
      <c r="G114" s="61">
        <f>'2020 Sum_Fall Order Form - V12'!$R$99</f>
        <v>0</v>
      </c>
      <c r="H114" s="60">
        <f>'2020 Sum_Fall Order Form - V12'!$G$18</f>
        <v>0</v>
      </c>
      <c r="J114" s="106">
        <v>4362</v>
      </c>
    </row>
    <row r="115" spans="1:10">
      <c r="A115" s="100">
        <v>114</v>
      </c>
      <c r="B115" s="57" t="s">
        <v>200</v>
      </c>
      <c r="D115" s="58">
        <f>'2020 Sum_Fall Order Form - V12'!$R$23</f>
        <v>0</v>
      </c>
      <c r="E115" s="58">
        <f>'2020 Sum_Fall Order Form - V12'!$R$23</f>
        <v>0</v>
      </c>
      <c r="F115" s="100" t="s">
        <v>597</v>
      </c>
      <c r="G115" s="61">
        <f>'2020 Sum_Fall Order Form - V12'!$S$99</f>
        <v>0</v>
      </c>
      <c r="H115" s="60">
        <f>'2020 Sum_Fall Order Form - V12'!$G$18</f>
        <v>0</v>
      </c>
      <c r="J115" s="106">
        <v>2891</v>
      </c>
    </row>
    <row r="116" spans="1:10">
      <c r="A116" s="100">
        <v>115</v>
      </c>
      <c r="B116" s="57" t="s">
        <v>202</v>
      </c>
      <c r="D116" s="58">
        <f>'2020 Sum_Fall Order Form - V12'!$R$23</f>
        <v>0</v>
      </c>
      <c r="E116" s="58">
        <f>'2020 Sum_Fall Order Form - V12'!$R$23</f>
        <v>0</v>
      </c>
      <c r="F116" s="100">
        <v>1777077</v>
      </c>
      <c r="G116" s="61">
        <f>'2020 Sum_Fall Order Form - V12'!$R$100</f>
        <v>0</v>
      </c>
      <c r="H116" s="60">
        <f>'2020 Sum_Fall Order Form - V12'!$G$18</f>
        <v>0</v>
      </c>
      <c r="J116" s="106">
        <v>18122</v>
      </c>
    </row>
    <row r="117" spans="1:10">
      <c r="A117" s="100">
        <v>116</v>
      </c>
      <c r="B117" s="57" t="s">
        <v>202</v>
      </c>
      <c r="D117" s="58">
        <f>'2020 Sum_Fall Order Form - V12'!$R$23</f>
        <v>0</v>
      </c>
      <c r="E117" s="58">
        <f>'2020 Sum_Fall Order Form - V12'!$R$23</f>
        <v>0</v>
      </c>
      <c r="F117" s="100" t="s">
        <v>598</v>
      </c>
      <c r="G117" s="61">
        <f>'2020 Sum_Fall Order Form - V12'!$S$100</f>
        <v>0</v>
      </c>
      <c r="H117" s="60">
        <f>'2020 Sum_Fall Order Form - V12'!$G$18</f>
        <v>0</v>
      </c>
      <c r="J117" s="106">
        <v>18121</v>
      </c>
    </row>
    <row r="118" spans="1:10">
      <c r="A118" s="100">
        <v>117</v>
      </c>
      <c r="B118" s="57" t="s">
        <v>204</v>
      </c>
      <c r="D118" s="58">
        <f>'2020 Sum_Fall Order Form - V12'!$R$23</f>
        <v>0</v>
      </c>
      <c r="E118" s="58">
        <f>'2020 Sum_Fall Order Form - V12'!$R$23</f>
        <v>0</v>
      </c>
      <c r="F118" s="100">
        <v>1725035</v>
      </c>
      <c r="G118" s="61">
        <f>'2020 Sum_Fall Order Form - V12'!$R$102</f>
        <v>0</v>
      </c>
      <c r="H118" s="60">
        <f>'2020 Sum_Fall Order Form - V12'!$G$18</f>
        <v>0</v>
      </c>
      <c r="J118" s="106">
        <v>19934</v>
      </c>
    </row>
    <row r="119" spans="1:10">
      <c r="A119" s="100">
        <v>118</v>
      </c>
      <c r="B119" s="57" t="s">
        <v>204</v>
      </c>
      <c r="D119" s="58">
        <f>'2020 Sum_Fall Order Form - V12'!$R$23</f>
        <v>0</v>
      </c>
      <c r="E119" s="58">
        <f>'2020 Sum_Fall Order Form - V12'!$R$23</f>
        <v>0</v>
      </c>
      <c r="F119" s="100" t="s">
        <v>599</v>
      </c>
      <c r="G119" s="61">
        <f>'2020 Sum_Fall Order Form - V12'!$S$102</f>
        <v>0</v>
      </c>
      <c r="H119" s="60">
        <f>'2020 Sum_Fall Order Form - V12'!$G$18</f>
        <v>0</v>
      </c>
      <c r="J119" s="106">
        <v>19935</v>
      </c>
    </row>
    <row r="120" spans="1:10">
      <c r="A120" s="100">
        <v>119</v>
      </c>
      <c r="B120" s="57" t="s">
        <v>206</v>
      </c>
      <c r="D120" s="58">
        <f>'2020 Sum_Fall Order Form - V12'!$R$23</f>
        <v>0</v>
      </c>
      <c r="E120" s="58">
        <f>'2020 Sum_Fall Order Form - V12'!$R$23</f>
        <v>0</v>
      </c>
      <c r="F120" s="100">
        <v>1725155</v>
      </c>
      <c r="G120" s="61">
        <f>'2020 Sum_Fall Order Form - V12'!$R$103</f>
        <v>0</v>
      </c>
      <c r="H120" s="60">
        <f>'2020 Sum_Fall Order Form - V12'!$G$18</f>
        <v>0</v>
      </c>
      <c r="J120" s="106">
        <v>18342</v>
      </c>
    </row>
    <row r="121" spans="1:10">
      <c r="A121" s="100">
        <v>120</v>
      </c>
      <c r="B121" s="57" t="s">
        <v>206</v>
      </c>
      <c r="D121" s="58">
        <f>'2020 Sum_Fall Order Form - V12'!$R$23</f>
        <v>0</v>
      </c>
      <c r="E121" s="58">
        <f>'2020 Sum_Fall Order Form - V12'!$R$23</f>
        <v>0</v>
      </c>
      <c r="F121" s="100" t="s">
        <v>600</v>
      </c>
      <c r="G121" s="61">
        <f>'2020 Sum_Fall Order Form - V12'!$S$103</f>
        <v>0</v>
      </c>
      <c r="H121" s="60">
        <f>'2020 Sum_Fall Order Form - V12'!$G$18</f>
        <v>0</v>
      </c>
      <c r="J121" s="106">
        <v>18344</v>
      </c>
    </row>
    <row r="122" spans="1:10">
      <c r="A122" s="100">
        <v>121</v>
      </c>
      <c r="B122" s="57" t="s">
        <v>209</v>
      </c>
      <c r="D122" s="58">
        <f>'2020 Sum_Fall Order Form - V12'!$R$23</f>
        <v>0</v>
      </c>
      <c r="E122" s="58">
        <f>'2020 Sum_Fall Order Form - V12'!$R$23</f>
        <v>0</v>
      </c>
      <c r="F122" s="100">
        <v>1725135</v>
      </c>
      <c r="G122" s="61">
        <f>'2020 Sum_Fall Order Form - V12'!$R$104</f>
        <v>0</v>
      </c>
      <c r="H122" s="60">
        <f>'2020 Sum_Fall Order Form - V12'!$G$18</f>
        <v>0</v>
      </c>
      <c r="J122" s="106">
        <v>19937</v>
      </c>
    </row>
    <row r="123" spans="1:10">
      <c r="A123" s="100">
        <v>122</v>
      </c>
      <c r="B123" s="57" t="s">
        <v>209</v>
      </c>
      <c r="D123" s="58">
        <f>'2020 Sum_Fall Order Form - V12'!$R$23</f>
        <v>0</v>
      </c>
      <c r="E123" s="58">
        <f>'2020 Sum_Fall Order Form - V12'!$R$23</f>
        <v>0</v>
      </c>
      <c r="F123" s="100" t="s">
        <v>601</v>
      </c>
      <c r="G123" s="61">
        <f>'2020 Sum_Fall Order Form - V12'!$S$104</f>
        <v>0</v>
      </c>
      <c r="H123" s="60">
        <f>'2020 Sum_Fall Order Form - V12'!$G$18</f>
        <v>0</v>
      </c>
      <c r="J123" s="106">
        <v>19936</v>
      </c>
    </row>
    <row r="124" spans="1:10">
      <c r="A124" s="100">
        <v>123</v>
      </c>
      <c r="B124" s="57" t="s">
        <v>213</v>
      </c>
      <c r="D124" s="58">
        <f>'2020 Sum_Fall Order Form - V12'!$R$23</f>
        <v>0</v>
      </c>
      <c r="E124" s="58">
        <f>'2020 Sum_Fall Order Form - V12'!$R$23</f>
        <v>0</v>
      </c>
      <c r="F124" s="100">
        <v>1725258</v>
      </c>
      <c r="G124" s="61">
        <f>'2020 Sum_Fall Order Form - V12'!$R$108</f>
        <v>0</v>
      </c>
      <c r="H124" s="60">
        <f>'2020 Sum_Fall Order Form - V12'!$G$18</f>
        <v>0</v>
      </c>
      <c r="J124" s="106">
        <v>19949</v>
      </c>
    </row>
    <row r="125" spans="1:10">
      <c r="A125" s="100">
        <v>124</v>
      </c>
      <c r="B125" s="57" t="s">
        <v>213</v>
      </c>
      <c r="D125" s="58">
        <f>'2020 Sum_Fall Order Form - V12'!$R$23</f>
        <v>0</v>
      </c>
      <c r="E125" s="58">
        <f>'2020 Sum_Fall Order Form - V12'!$R$23</f>
        <v>0</v>
      </c>
      <c r="F125" s="100" t="s">
        <v>602</v>
      </c>
      <c r="G125" s="61">
        <f>'2020 Sum_Fall Order Form - V12'!$S$108</f>
        <v>0</v>
      </c>
      <c r="H125" s="60">
        <f>'2020 Sum_Fall Order Form - V12'!$G$18</f>
        <v>0</v>
      </c>
      <c r="J125" s="106">
        <v>19948</v>
      </c>
    </row>
    <row r="126" spans="1:10">
      <c r="A126" s="100">
        <v>125</v>
      </c>
      <c r="B126" s="57" t="s">
        <v>216</v>
      </c>
      <c r="D126" s="58">
        <f>'2020 Sum_Fall Order Form - V12'!$R$23</f>
        <v>0</v>
      </c>
      <c r="E126" s="58">
        <f>'2020 Sum_Fall Order Form - V12'!$R$23</f>
        <v>0</v>
      </c>
      <c r="F126" s="100">
        <v>1725278</v>
      </c>
      <c r="G126" s="61">
        <f>'2020 Sum_Fall Order Form - V12'!$R$109</f>
        <v>0</v>
      </c>
      <c r="H126" s="60">
        <f>'2020 Sum_Fall Order Form - V12'!$G$18</f>
        <v>0</v>
      </c>
      <c r="J126" s="106">
        <v>19951</v>
      </c>
    </row>
    <row r="127" spans="1:10">
      <c r="A127" s="100">
        <v>126</v>
      </c>
      <c r="B127" s="57" t="s">
        <v>216</v>
      </c>
      <c r="D127" s="58">
        <f>'2020 Sum_Fall Order Form - V12'!$R$23</f>
        <v>0</v>
      </c>
      <c r="E127" s="58">
        <f>'2020 Sum_Fall Order Form - V12'!$R$23</f>
        <v>0</v>
      </c>
      <c r="F127" s="100" t="s">
        <v>603</v>
      </c>
      <c r="G127" s="61">
        <f>'2020 Sum_Fall Order Form - V12'!$S$109</f>
        <v>0</v>
      </c>
      <c r="H127" s="60">
        <f>'2020 Sum_Fall Order Form - V12'!$G$18</f>
        <v>0</v>
      </c>
      <c r="J127" s="106">
        <v>19950</v>
      </c>
    </row>
    <row r="128" spans="1:10">
      <c r="A128" s="100">
        <v>127</v>
      </c>
      <c r="B128" s="57" t="s">
        <v>218</v>
      </c>
      <c r="D128" s="58">
        <f>'2020 Sum_Fall Order Form - V12'!$R$23</f>
        <v>0</v>
      </c>
      <c r="E128" s="58">
        <f>'2020 Sum_Fall Order Form - V12'!$R$23</f>
        <v>0</v>
      </c>
      <c r="F128" s="100">
        <v>1725340</v>
      </c>
      <c r="G128" s="61">
        <f>'2020 Sum_Fall Order Form - V12'!$R$110</f>
        <v>0</v>
      </c>
      <c r="H128" s="60">
        <f>'2020 Sum_Fall Order Form - V12'!$G$18</f>
        <v>0</v>
      </c>
      <c r="J128" s="106">
        <v>18311</v>
      </c>
    </row>
    <row r="129" spans="1:10">
      <c r="A129" s="100">
        <v>128</v>
      </c>
      <c r="B129" s="57" t="s">
        <v>218</v>
      </c>
      <c r="D129" s="58">
        <f>'2020 Sum_Fall Order Form - V12'!$R$23</f>
        <v>0</v>
      </c>
      <c r="E129" s="58">
        <f>'2020 Sum_Fall Order Form - V12'!$R$23</f>
        <v>0</v>
      </c>
      <c r="F129" s="100" t="s">
        <v>604</v>
      </c>
      <c r="G129" s="61">
        <f>'2020 Sum_Fall Order Form - V12'!$S$110</f>
        <v>0</v>
      </c>
      <c r="H129" s="60">
        <f>'2020 Sum_Fall Order Form - V12'!$G$18</f>
        <v>0</v>
      </c>
      <c r="J129" s="106">
        <v>18310</v>
      </c>
    </row>
    <row r="130" spans="1:10">
      <c r="A130" s="100">
        <v>129</v>
      </c>
      <c r="B130" s="57" t="s">
        <v>221</v>
      </c>
      <c r="D130" s="58">
        <f>'2020 Sum_Fall Order Form - V12'!$R$23</f>
        <v>0</v>
      </c>
      <c r="E130" s="58">
        <f>'2020 Sum_Fall Order Form - V12'!$R$23</f>
        <v>0</v>
      </c>
      <c r="F130" s="100">
        <v>1725888</v>
      </c>
      <c r="G130" s="61">
        <f>'2020 Sum_Fall Order Form - V12'!$R$111</f>
        <v>0</v>
      </c>
      <c r="H130" s="60">
        <f>'2020 Sum_Fall Order Form - V12'!$G$18</f>
        <v>0</v>
      </c>
      <c r="J130" s="106">
        <v>19953</v>
      </c>
    </row>
    <row r="131" spans="1:10">
      <c r="A131" s="100">
        <v>130</v>
      </c>
      <c r="B131" s="57" t="s">
        <v>221</v>
      </c>
      <c r="D131" s="58">
        <f>'2020 Sum_Fall Order Form - V12'!$R$23</f>
        <v>0</v>
      </c>
      <c r="E131" s="58">
        <f>'2020 Sum_Fall Order Form - V12'!$R$23</f>
        <v>0</v>
      </c>
      <c r="F131" s="100" t="s">
        <v>605</v>
      </c>
      <c r="G131" s="61">
        <f>'2020 Sum_Fall Order Form - V12'!$S$111</f>
        <v>0</v>
      </c>
      <c r="H131" s="60">
        <f>'2020 Sum_Fall Order Form - V12'!$G$18</f>
        <v>0</v>
      </c>
      <c r="J131" s="106">
        <v>19952</v>
      </c>
    </row>
    <row r="132" spans="1:10">
      <c r="A132" s="100">
        <v>131</v>
      </c>
      <c r="B132" s="57" t="s">
        <v>223</v>
      </c>
      <c r="D132" s="58">
        <f>'2020 Sum_Fall Order Form - V12'!$R$23</f>
        <v>0</v>
      </c>
      <c r="E132" s="58">
        <f>'2020 Sum_Fall Order Form - V12'!$R$23</f>
        <v>0</v>
      </c>
      <c r="F132" s="100">
        <v>1726078</v>
      </c>
      <c r="G132" s="61">
        <f>'2020 Sum_Fall Order Form - V12'!$R$112</f>
        <v>0</v>
      </c>
      <c r="H132" s="60">
        <f>'2020 Sum_Fall Order Form - V12'!$G$18</f>
        <v>0</v>
      </c>
      <c r="J132" s="106">
        <v>19933</v>
      </c>
    </row>
    <row r="133" spans="1:10">
      <c r="A133" s="100">
        <v>132</v>
      </c>
      <c r="B133" s="57" t="s">
        <v>223</v>
      </c>
      <c r="D133" s="58">
        <f>'2020 Sum_Fall Order Form - V12'!$R$23</f>
        <v>0</v>
      </c>
      <c r="E133" s="58">
        <f>'2020 Sum_Fall Order Form - V12'!$R$23</f>
        <v>0</v>
      </c>
      <c r="F133" s="100" t="s">
        <v>606</v>
      </c>
      <c r="G133" s="61">
        <f>'2020 Sum_Fall Order Form - V12'!$S$112</f>
        <v>0</v>
      </c>
      <c r="H133" s="60">
        <f>'2020 Sum_Fall Order Form - V12'!$G$18</f>
        <v>0</v>
      </c>
      <c r="J133" s="106">
        <v>19932</v>
      </c>
    </row>
    <row r="134" spans="1:10">
      <c r="A134" s="100">
        <v>133</v>
      </c>
      <c r="B134" s="57" t="s">
        <v>226</v>
      </c>
      <c r="D134" s="58">
        <f>'2020 Sum_Fall Order Form - V12'!$R$23</f>
        <v>0</v>
      </c>
      <c r="E134" s="58">
        <f>'2020 Sum_Fall Order Form - V12'!$R$23</f>
        <v>0</v>
      </c>
      <c r="F134" s="100">
        <v>1726308</v>
      </c>
      <c r="G134" s="61">
        <f>'2020 Sum_Fall Order Form - V12'!$R$113</f>
        <v>0</v>
      </c>
      <c r="H134" s="60">
        <f>'2020 Sum_Fall Order Form - V12'!$G$18</f>
        <v>0</v>
      </c>
      <c r="J134" s="106">
        <v>19954</v>
      </c>
    </row>
    <row r="135" spans="1:10">
      <c r="A135" s="100">
        <v>134</v>
      </c>
      <c r="B135" s="57" t="s">
        <v>226</v>
      </c>
      <c r="D135" s="58">
        <f>'2020 Sum_Fall Order Form - V12'!$R$23</f>
        <v>0</v>
      </c>
      <c r="E135" s="58">
        <f>'2020 Sum_Fall Order Form - V12'!$R$23</f>
        <v>0</v>
      </c>
      <c r="F135" s="100" t="s">
        <v>607</v>
      </c>
      <c r="G135" s="61">
        <f>'2020 Sum_Fall Order Form - V12'!$S$113</f>
        <v>0</v>
      </c>
      <c r="H135" s="60">
        <f>'2020 Sum_Fall Order Form - V12'!$G$18</f>
        <v>0</v>
      </c>
      <c r="J135" s="106">
        <v>19955</v>
      </c>
    </row>
    <row r="136" spans="1:10">
      <c r="A136" s="100">
        <v>135</v>
      </c>
      <c r="B136" s="57" t="s">
        <v>228</v>
      </c>
      <c r="D136" s="58">
        <f>'2020 Sum_Fall Order Form - V12'!$R$23</f>
        <v>0</v>
      </c>
      <c r="E136" s="58">
        <f>'2020 Sum_Fall Order Form - V12'!$R$23</f>
        <v>0</v>
      </c>
      <c r="F136" s="100">
        <v>1726370</v>
      </c>
      <c r="G136" s="61">
        <f>'2020 Sum_Fall Order Form - V12'!$R$114</f>
        <v>0</v>
      </c>
      <c r="H136" s="60">
        <f>'2020 Sum_Fall Order Form - V12'!$G$18</f>
        <v>0</v>
      </c>
      <c r="J136" s="106">
        <v>4873</v>
      </c>
    </row>
    <row r="137" spans="1:10">
      <c r="A137" s="100">
        <v>136</v>
      </c>
      <c r="B137" s="57" t="s">
        <v>228</v>
      </c>
      <c r="D137" s="58">
        <f>'2020 Sum_Fall Order Form - V12'!$R$23</f>
        <v>0</v>
      </c>
      <c r="E137" s="58">
        <f>'2020 Sum_Fall Order Form - V12'!$R$23</f>
        <v>0</v>
      </c>
      <c r="F137" s="100" t="s">
        <v>608</v>
      </c>
      <c r="G137" s="61">
        <f>'2020 Sum_Fall Order Form - V12'!$S$114</f>
        <v>0</v>
      </c>
      <c r="H137" s="60">
        <f>'2020 Sum_Fall Order Form - V12'!$G$18</f>
        <v>0</v>
      </c>
      <c r="J137" s="106">
        <v>4874</v>
      </c>
    </row>
    <row r="138" spans="1:10">
      <c r="A138" s="100">
        <v>137</v>
      </c>
      <c r="B138" s="57" t="s">
        <v>228</v>
      </c>
      <c r="D138" s="58">
        <f>'2020 Sum_Fall Order Form - V12'!$R$23</f>
        <v>0</v>
      </c>
      <c r="E138" s="58">
        <f>'2020 Sum_Fall Order Form - V12'!$R$23</f>
        <v>0</v>
      </c>
      <c r="F138" s="100">
        <v>1726378</v>
      </c>
      <c r="G138" s="61">
        <f>'2020 Sum_Fall Order Form - V12'!$R$115</f>
        <v>0</v>
      </c>
      <c r="H138" s="60">
        <f>'2020 Sum_Fall Order Form - V12'!$G$18</f>
        <v>0</v>
      </c>
      <c r="J138" s="106">
        <v>4871</v>
      </c>
    </row>
    <row r="139" spans="1:10">
      <c r="A139" s="100">
        <v>138</v>
      </c>
      <c r="B139" s="57" t="s">
        <v>228</v>
      </c>
      <c r="D139" s="58">
        <f>'2020 Sum_Fall Order Form - V12'!$R$23</f>
        <v>0</v>
      </c>
      <c r="E139" s="58">
        <f>'2020 Sum_Fall Order Form - V12'!$R$23</f>
        <v>0</v>
      </c>
      <c r="F139" s="100" t="s">
        <v>609</v>
      </c>
      <c r="G139" s="61">
        <f>'2020 Sum_Fall Order Form - V12'!$S$115</f>
        <v>0</v>
      </c>
      <c r="H139" s="60">
        <f>'2020 Sum_Fall Order Form - V12'!$G$18</f>
        <v>0</v>
      </c>
      <c r="J139" s="106">
        <v>4872</v>
      </c>
    </row>
    <row r="140" spans="1:10">
      <c r="A140" s="100">
        <v>139</v>
      </c>
      <c r="B140" s="57" t="s">
        <v>229</v>
      </c>
      <c r="D140" s="58">
        <f>'2020 Sum_Fall Order Form - V12'!$R$23</f>
        <v>0</v>
      </c>
      <c r="E140" s="58">
        <f>'2020 Sum_Fall Order Form - V12'!$R$23</f>
        <v>0</v>
      </c>
      <c r="F140" s="100">
        <v>1726580</v>
      </c>
      <c r="G140" s="61">
        <f>'2020 Sum_Fall Order Form - V12'!$R$116</f>
        <v>0</v>
      </c>
      <c r="H140" s="60">
        <f>'2020 Sum_Fall Order Form - V12'!$G$18</f>
        <v>0</v>
      </c>
      <c r="J140" s="106">
        <v>5341</v>
      </c>
    </row>
    <row r="141" spans="1:10">
      <c r="A141" s="100">
        <v>140</v>
      </c>
      <c r="B141" s="57" t="s">
        <v>229</v>
      </c>
      <c r="D141" s="58">
        <f>'2020 Sum_Fall Order Form - V12'!$R$23</f>
        <v>0</v>
      </c>
      <c r="E141" s="58">
        <f>'2020 Sum_Fall Order Form - V12'!$R$23</f>
        <v>0</v>
      </c>
      <c r="F141" s="100" t="s">
        <v>610</v>
      </c>
      <c r="G141" s="61">
        <f>'2020 Sum_Fall Order Form - V12'!$S$116</f>
        <v>0</v>
      </c>
      <c r="H141" s="60">
        <f>'2020 Sum_Fall Order Form - V12'!$G$18</f>
        <v>0</v>
      </c>
      <c r="J141" s="106">
        <v>5792</v>
      </c>
    </row>
    <row r="142" spans="1:10">
      <c r="A142" s="100">
        <v>141</v>
      </c>
      <c r="B142" s="57" t="s">
        <v>229</v>
      </c>
      <c r="D142" s="58">
        <f>'2020 Sum_Fall Order Form - V12'!$R$23</f>
        <v>0</v>
      </c>
      <c r="E142" s="58">
        <f>'2020 Sum_Fall Order Form - V12'!$R$23</f>
        <v>0</v>
      </c>
      <c r="F142" s="100">
        <v>1726588</v>
      </c>
      <c r="G142" s="61">
        <f>'2020 Sum_Fall Order Form - V12'!$R$117</f>
        <v>0</v>
      </c>
      <c r="H142" s="60">
        <f>'2020 Sum_Fall Order Form - V12'!$G$18</f>
        <v>0</v>
      </c>
      <c r="J142" s="106">
        <v>4877</v>
      </c>
    </row>
    <row r="143" spans="1:10">
      <c r="A143" s="100">
        <v>142</v>
      </c>
      <c r="B143" s="57" t="s">
        <v>229</v>
      </c>
      <c r="D143" s="58">
        <f>'2020 Sum_Fall Order Form - V12'!$R$23</f>
        <v>0</v>
      </c>
      <c r="E143" s="58">
        <f>'2020 Sum_Fall Order Form - V12'!$R$23</f>
        <v>0</v>
      </c>
      <c r="F143" s="100" t="s">
        <v>611</v>
      </c>
      <c r="G143" s="61">
        <f>'2020 Sum_Fall Order Form - V12'!$S$117</f>
        <v>0</v>
      </c>
      <c r="H143" s="60">
        <f>'2020 Sum_Fall Order Form - V12'!$G$18</f>
        <v>0</v>
      </c>
      <c r="J143" s="106">
        <v>4878</v>
      </c>
    </row>
    <row r="144" spans="1:10">
      <c r="A144" s="100">
        <v>143</v>
      </c>
      <c r="B144" s="57" t="s">
        <v>230</v>
      </c>
      <c r="D144" s="58">
        <f>'2020 Sum_Fall Order Form - V12'!$R$23</f>
        <v>0</v>
      </c>
      <c r="E144" s="58">
        <f>'2020 Sum_Fall Order Form - V12'!$R$23</f>
        <v>0</v>
      </c>
      <c r="F144" s="100">
        <v>1726800</v>
      </c>
      <c r="G144" s="61">
        <f>'2020 Sum_Fall Order Form - V12'!$R$118</f>
        <v>0</v>
      </c>
      <c r="H144" s="60">
        <f>'2020 Sum_Fall Order Form - V12'!$G$18</f>
        <v>0</v>
      </c>
      <c r="J144" s="106">
        <v>5322</v>
      </c>
    </row>
    <row r="145" spans="1:10">
      <c r="A145" s="100">
        <v>144</v>
      </c>
      <c r="B145" s="57" t="s">
        <v>230</v>
      </c>
      <c r="D145" s="58">
        <f>'2020 Sum_Fall Order Form - V12'!$R$23</f>
        <v>0</v>
      </c>
      <c r="E145" s="58">
        <f>'2020 Sum_Fall Order Form - V12'!$R$23</f>
        <v>0</v>
      </c>
      <c r="F145" s="100" t="s">
        <v>612</v>
      </c>
      <c r="G145" s="61">
        <f>'2020 Sum_Fall Order Form - V12'!$S$118</f>
        <v>0</v>
      </c>
      <c r="H145" s="60">
        <f>'2020 Sum_Fall Order Form - V12'!$G$18</f>
        <v>0</v>
      </c>
      <c r="J145" s="106">
        <v>5796</v>
      </c>
    </row>
    <row r="146" spans="1:10">
      <c r="A146" s="100">
        <v>145</v>
      </c>
      <c r="B146" s="57" t="s">
        <v>230</v>
      </c>
      <c r="D146" s="58">
        <f>'2020 Sum_Fall Order Form - V12'!$R$23</f>
        <v>0</v>
      </c>
      <c r="E146" s="58">
        <f>'2020 Sum_Fall Order Form - V12'!$R$23</f>
        <v>0</v>
      </c>
      <c r="F146" s="100">
        <v>1726808</v>
      </c>
      <c r="G146" s="61">
        <f>'2020 Sum_Fall Order Form - V12'!$R$119</f>
        <v>0</v>
      </c>
      <c r="H146" s="60">
        <f>'2020 Sum_Fall Order Form - V12'!$G$18</f>
        <v>0</v>
      </c>
      <c r="J146" s="106">
        <v>4881</v>
      </c>
    </row>
    <row r="147" spans="1:10">
      <c r="A147" s="100">
        <v>146</v>
      </c>
      <c r="B147" s="57" t="s">
        <v>230</v>
      </c>
      <c r="D147" s="58">
        <f>'2020 Sum_Fall Order Form - V12'!$R$23</f>
        <v>0</v>
      </c>
      <c r="E147" s="58">
        <f>'2020 Sum_Fall Order Form - V12'!$R$23</f>
        <v>0</v>
      </c>
      <c r="F147" s="100" t="s">
        <v>613</v>
      </c>
      <c r="G147" s="61">
        <f>'2020 Sum_Fall Order Form - V12'!$S$119</f>
        <v>0</v>
      </c>
      <c r="H147" s="60">
        <f>'2020 Sum_Fall Order Form - V12'!$G$18</f>
        <v>0</v>
      </c>
      <c r="J147" s="106">
        <v>4882</v>
      </c>
    </row>
    <row r="148" spans="1:10">
      <c r="A148" s="100">
        <v>147</v>
      </c>
      <c r="B148" s="57" t="s">
        <v>231</v>
      </c>
      <c r="D148" s="58">
        <f>'2020 Sum_Fall Order Form - V12'!$R$23</f>
        <v>0</v>
      </c>
      <c r="E148" s="58">
        <f>'2020 Sum_Fall Order Form - V12'!$R$23</f>
        <v>0</v>
      </c>
      <c r="F148" s="100">
        <v>1726908</v>
      </c>
      <c r="G148" s="61">
        <f>'2020 Sum_Fall Order Form - V12'!$R$120</f>
        <v>0</v>
      </c>
      <c r="H148" s="60">
        <f>'2020 Sum_Fall Order Form - V12'!$G$18</f>
        <v>0</v>
      </c>
      <c r="J148" s="106">
        <v>4885</v>
      </c>
    </row>
    <row r="149" spans="1:10">
      <c r="A149" s="100">
        <v>148</v>
      </c>
      <c r="B149" s="57" t="s">
        <v>231</v>
      </c>
      <c r="D149" s="58">
        <f>'2020 Sum_Fall Order Form - V12'!$R$23</f>
        <v>0</v>
      </c>
      <c r="E149" s="58">
        <f>'2020 Sum_Fall Order Form - V12'!$R$23</f>
        <v>0</v>
      </c>
      <c r="F149" s="100" t="s">
        <v>614</v>
      </c>
      <c r="G149" s="61">
        <f>'2020 Sum_Fall Order Form - V12'!$S$120</f>
        <v>0</v>
      </c>
      <c r="H149" s="60">
        <f>'2020 Sum_Fall Order Form - V12'!$G$18</f>
        <v>0</v>
      </c>
      <c r="J149" s="106">
        <v>4886</v>
      </c>
    </row>
    <row r="150" spans="1:10">
      <c r="A150" s="100">
        <v>149</v>
      </c>
      <c r="B150" s="57" t="s">
        <v>232</v>
      </c>
      <c r="D150" s="58">
        <f>'2020 Sum_Fall Order Form - V12'!$R$23</f>
        <v>0</v>
      </c>
      <c r="E150" s="58">
        <f>'2020 Sum_Fall Order Form - V12'!$R$23</f>
        <v>0</v>
      </c>
      <c r="F150" s="100">
        <v>1727058</v>
      </c>
      <c r="G150" s="61">
        <f>'2020 Sum_Fall Order Form - V12'!$R$121</f>
        <v>0</v>
      </c>
      <c r="H150" s="60">
        <f>'2020 Sum_Fall Order Form - V12'!$G$18</f>
        <v>0</v>
      </c>
      <c r="J150" s="106">
        <v>4889</v>
      </c>
    </row>
    <row r="151" spans="1:10">
      <c r="A151" s="100">
        <v>150</v>
      </c>
      <c r="B151" s="57" t="s">
        <v>232</v>
      </c>
      <c r="D151" s="58">
        <f>'2020 Sum_Fall Order Form - V12'!$R$23</f>
        <v>0</v>
      </c>
      <c r="E151" s="58">
        <f>'2020 Sum_Fall Order Form - V12'!$R$23</f>
        <v>0</v>
      </c>
      <c r="F151" s="100" t="s">
        <v>615</v>
      </c>
      <c r="G151" s="61">
        <f>'2020 Sum_Fall Order Form - V12'!$S$121</f>
        <v>0</v>
      </c>
      <c r="H151" s="60">
        <f>'2020 Sum_Fall Order Form - V12'!$G$18</f>
        <v>0</v>
      </c>
      <c r="J151" s="106">
        <v>4890</v>
      </c>
    </row>
    <row r="152" spans="1:10">
      <c r="A152" s="100">
        <v>151</v>
      </c>
      <c r="B152" s="57" t="s">
        <v>234</v>
      </c>
      <c r="D152" s="58">
        <f>'2020 Sum_Fall Order Form - V12'!$R$23</f>
        <v>0</v>
      </c>
      <c r="E152" s="58">
        <f>'2020 Sum_Fall Order Form - V12'!$R$23</f>
        <v>0</v>
      </c>
      <c r="F152" s="100">
        <v>1727208</v>
      </c>
      <c r="G152" s="61">
        <f>'2020 Sum_Fall Order Form - V12'!$R$122</f>
        <v>0</v>
      </c>
      <c r="H152" s="60">
        <f>'2020 Sum_Fall Order Form - V12'!$G$18</f>
        <v>0</v>
      </c>
      <c r="J152" s="106">
        <v>4893</v>
      </c>
    </row>
    <row r="153" spans="1:10">
      <c r="A153" s="100">
        <v>152</v>
      </c>
      <c r="B153" s="57" t="s">
        <v>234</v>
      </c>
      <c r="D153" s="58">
        <f>'2020 Sum_Fall Order Form - V12'!$R$23</f>
        <v>0</v>
      </c>
      <c r="E153" s="58">
        <f>'2020 Sum_Fall Order Form - V12'!$R$23</f>
        <v>0</v>
      </c>
      <c r="F153" s="100" t="s">
        <v>616</v>
      </c>
      <c r="G153" s="61">
        <f>'2020 Sum_Fall Order Form - V12'!$S$122</f>
        <v>0</v>
      </c>
      <c r="H153" s="60">
        <f>'2020 Sum_Fall Order Form - V12'!$G$18</f>
        <v>0</v>
      </c>
      <c r="J153" s="106">
        <v>4894</v>
      </c>
    </row>
    <row r="154" spans="1:10">
      <c r="A154" s="100">
        <v>153</v>
      </c>
      <c r="B154" s="57" t="s">
        <v>236</v>
      </c>
      <c r="D154" s="58">
        <f>'2020 Sum_Fall Order Form - V12'!$R$23</f>
        <v>0</v>
      </c>
      <c r="E154" s="58">
        <f>'2020 Sum_Fall Order Form - V12'!$R$23</f>
        <v>0</v>
      </c>
      <c r="F154" s="100">
        <v>1727308</v>
      </c>
      <c r="G154" s="61">
        <f>'2020 Sum_Fall Order Form - V12'!$R$123</f>
        <v>0</v>
      </c>
      <c r="H154" s="60">
        <f>'2020 Sum_Fall Order Form - V12'!$G$18</f>
        <v>0</v>
      </c>
      <c r="J154" s="106">
        <v>4895</v>
      </c>
    </row>
    <row r="155" spans="1:10">
      <c r="A155" s="100">
        <v>154</v>
      </c>
      <c r="B155" s="57" t="s">
        <v>236</v>
      </c>
      <c r="D155" s="58">
        <f>'2020 Sum_Fall Order Form - V12'!$R$23</f>
        <v>0</v>
      </c>
      <c r="E155" s="58">
        <f>'2020 Sum_Fall Order Form - V12'!$R$23</f>
        <v>0</v>
      </c>
      <c r="F155" s="100" t="s">
        <v>617</v>
      </c>
      <c r="G155" s="61">
        <f>'2020 Sum_Fall Order Form - V12'!$S$123</f>
        <v>0</v>
      </c>
      <c r="H155" s="60">
        <f>'2020 Sum_Fall Order Form - V12'!$G$18</f>
        <v>0</v>
      </c>
      <c r="J155" s="106">
        <v>4896</v>
      </c>
    </row>
    <row r="156" spans="1:10">
      <c r="A156" s="100">
        <v>155</v>
      </c>
      <c r="B156" s="57" t="s">
        <v>238</v>
      </c>
      <c r="D156" s="58">
        <f>'2020 Sum_Fall Order Form - V12'!$R$23</f>
        <v>0</v>
      </c>
      <c r="E156" s="58">
        <f>'2020 Sum_Fall Order Form - V12'!$R$23</f>
        <v>0</v>
      </c>
      <c r="F156" s="100">
        <v>1727370</v>
      </c>
      <c r="G156" s="61">
        <f>'2020 Sum_Fall Order Form - V12'!$R$124</f>
        <v>0</v>
      </c>
      <c r="H156" s="60">
        <f>'2020 Sum_Fall Order Form - V12'!$G$18</f>
        <v>0</v>
      </c>
      <c r="J156" s="106">
        <v>4899</v>
      </c>
    </row>
    <row r="157" spans="1:10">
      <c r="A157" s="100">
        <v>156</v>
      </c>
      <c r="B157" s="57" t="s">
        <v>238</v>
      </c>
      <c r="D157" s="58">
        <f>'2020 Sum_Fall Order Form - V12'!$R$23</f>
        <v>0</v>
      </c>
      <c r="E157" s="58">
        <f>'2020 Sum_Fall Order Form - V12'!$R$23</f>
        <v>0</v>
      </c>
      <c r="F157" s="100" t="s">
        <v>618</v>
      </c>
      <c r="G157" s="61">
        <f>'2020 Sum_Fall Order Form - V12'!$S$124</f>
        <v>0</v>
      </c>
      <c r="H157" s="60">
        <f>'2020 Sum_Fall Order Form - V12'!$G$18</f>
        <v>0</v>
      </c>
      <c r="J157" s="106">
        <v>4900</v>
      </c>
    </row>
    <row r="158" spans="1:10">
      <c r="A158" s="100">
        <v>157</v>
      </c>
      <c r="B158" s="57" t="s">
        <v>238</v>
      </c>
      <c r="D158" s="58">
        <f>'2020 Sum_Fall Order Form - V12'!$R$23</f>
        <v>0</v>
      </c>
      <c r="E158" s="58">
        <f>'2020 Sum_Fall Order Form - V12'!$R$23</f>
        <v>0</v>
      </c>
      <c r="F158" s="100">
        <v>1727378</v>
      </c>
      <c r="G158" s="61">
        <f>'2020 Sum_Fall Order Form - V12'!$R$125</f>
        <v>0</v>
      </c>
      <c r="H158" s="60">
        <f>'2020 Sum_Fall Order Form - V12'!$G$18</f>
        <v>0</v>
      </c>
      <c r="J158" s="106">
        <v>4897</v>
      </c>
    </row>
    <row r="159" spans="1:10">
      <c r="A159" s="100">
        <v>158</v>
      </c>
      <c r="B159" s="57" t="s">
        <v>238</v>
      </c>
      <c r="D159" s="58">
        <f>'2020 Sum_Fall Order Form - V12'!$R$23</f>
        <v>0</v>
      </c>
      <c r="E159" s="58">
        <f>'2020 Sum_Fall Order Form - V12'!$R$23</f>
        <v>0</v>
      </c>
      <c r="F159" s="100" t="s">
        <v>619</v>
      </c>
      <c r="G159" s="61">
        <f>'2020 Sum_Fall Order Form - V12'!$S$125</f>
        <v>0</v>
      </c>
      <c r="H159" s="60">
        <f>'2020 Sum_Fall Order Form - V12'!$G$18</f>
        <v>0</v>
      </c>
      <c r="J159" s="106">
        <v>4898</v>
      </c>
    </row>
    <row r="160" spans="1:10">
      <c r="A160" s="100">
        <v>159</v>
      </c>
      <c r="B160" s="57" t="s">
        <v>239</v>
      </c>
      <c r="D160" s="58">
        <f>'2020 Sum_Fall Order Form - V12'!$R$23</f>
        <v>0</v>
      </c>
      <c r="E160" s="58">
        <f>'2020 Sum_Fall Order Form - V12'!$R$23</f>
        <v>0</v>
      </c>
      <c r="F160" s="100">
        <v>1727500</v>
      </c>
      <c r="G160" s="61">
        <f>'2020 Sum_Fall Order Form - V12'!$R$126</f>
        <v>0</v>
      </c>
      <c r="H160" s="60">
        <f>'2020 Sum_Fall Order Form - V12'!$G$18</f>
        <v>0</v>
      </c>
      <c r="J160" s="106">
        <v>4901</v>
      </c>
    </row>
    <row r="161" spans="1:10">
      <c r="A161" s="100">
        <v>160</v>
      </c>
      <c r="B161" s="57" t="s">
        <v>239</v>
      </c>
      <c r="D161" s="58">
        <f>'2020 Sum_Fall Order Form - V12'!$R$23</f>
        <v>0</v>
      </c>
      <c r="E161" s="58">
        <f>'2020 Sum_Fall Order Form - V12'!$R$23</f>
        <v>0</v>
      </c>
      <c r="F161" s="100" t="s">
        <v>620</v>
      </c>
      <c r="G161" s="61">
        <f>'2020 Sum_Fall Order Form - V12'!$S$126</f>
        <v>0</v>
      </c>
      <c r="H161" s="60">
        <f>'2020 Sum_Fall Order Form - V12'!$G$18</f>
        <v>0</v>
      </c>
      <c r="J161" s="106">
        <v>4902</v>
      </c>
    </row>
    <row r="162" spans="1:10">
      <c r="A162" s="100">
        <v>161</v>
      </c>
      <c r="B162" s="57" t="s">
        <v>239</v>
      </c>
      <c r="D162" s="58">
        <f>'2020 Sum_Fall Order Form - V12'!$R$23</f>
        <v>0</v>
      </c>
      <c r="E162" s="58">
        <f>'2020 Sum_Fall Order Form - V12'!$R$23</f>
        <v>0</v>
      </c>
      <c r="F162" s="100">
        <v>1727508</v>
      </c>
      <c r="G162" s="61">
        <f>'2020 Sum_Fall Order Form - V12'!$R$127</f>
        <v>0</v>
      </c>
      <c r="H162" s="60">
        <f>'2020 Sum_Fall Order Form - V12'!$G$18</f>
        <v>0</v>
      </c>
      <c r="J162" s="106">
        <v>4903</v>
      </c>
    </row>
    <row r="163" spans="1:10">
      <c r="A163" s="100">
        <v>162</v>
      </c>
      <c r="B163" s="57" t="s">
        <v>239</v>
      </c>
      <c r="D163" s="58">
        <f>'2020 Sum_Fall Order Form - V12'!$R$23</f>
        <v>0</v>
      </c>
      <c r="E163" s="58">
        <f>'2020 Sum_Fall Order Form - V12'!$R$23</f>
        <v>0</v>
      </c>
      <c r="F163" s="100" t="s">
        <v>621</v>
      </c>
      <c r="G163" s="61">
        <f>'2020 Sum_Fall Order Form - V12'!$S$127</f>
        <v>0</v>
      </c>
      <c r="H163" s="60">
        <f>'2020 Sum_Fall Order Form - V12'!$G$18</f>
        <v>0</v>
      </c>
      <c r="J163" s="106">
        <v>4904</v>
      </c>
    </row>
    <row r="164" spans="1:10">
      <c r="A164" s="100">
        <v>163</v>
      </c>
      <c r="B164" s="57" t="s">
        <v>240</v>
      </c>
      <c r="D164" s="58">
        <f>'2020 Sum_Fall Order Form - V12'!$R$23</f>
        <v>0</v>
      </c>
      <c r="E164" s="58">
        <f>'2020 Sum_Fall Order Form - V12'!$R$23</f>
        <v>0</v>
      </c>
      <c r="F164" s="100">
        <v>1727608</v>
      </c>
      <c r="G164" s="61">
        <f>'2020 Sum_Fall Order Form - V12'!$R$128</f>
        <v>0</v>
      </c>
      <c r="H164" s="60">
        <f>'2020 Sum_Fall Order Form - V12'!$G$18</f>
        <v>0</v>
      </c>
      <c r="J164" s="106">
        <v>4905</v>
      </c>
    </row>
    <row r="165" spans="1:10">
      <c r="A165" s="100">
        <v>164</v>
      </c>
      <c r="B165" s="57" t="s">
        <v>240</v>
      </c>
      <c r="D165" s="58">
        <f>'2020 Sum_Fall Order Form - V12'!$R$23</f>
        <v>0</v>
      </c>
      <c r="E165" s="58">
        <f>'2020 Sum_Fall Order Form - V12'!$R$23</f>
        <v>0</v>
      </c>
      <c r="F165" s="100" t="s">
        <v>622</v>
      </c>
      <c r="G165" s="61">
        <f>'2020 Sum_Fall Order Form - V12'!$S$128</f>
        <v>0</v>
      </c>
      <c r="H165" s="60">
        <f>'2020 Sum_Fall Order Form - V12'!$G$18</f>
        <v>0</v>
      </c>
      <c r="J165" s="106">
        <v>4906</v>
      </c>
    </row>
    <row r="166" spans="1:10">
      <c r="A166" s="100">
        <v>165</v>
      </c>
      <c r="B166" s="57" t="s">
        <v>241</v>
      </c>
      <c r="D166" s="58">
        <f>'2020 Sum_Fall Order Form - V12'!$R$23</f>
        <v>0</v>
      </c>
      <c r="E166" s="58">
        <f>'2020 Sum_Fall Order Form - V12'!$R$23</f>
        <v>0</v>
      </c>
      <c r="F166" s="100">
        <v>1727630</v>
      </c>
      <c r="G166" s="61">
        <f>'2020 Sum_Fall Order Form - V12'!$R$129</f>
        <v>0</v>
      </c>
      <c r="H166" s="60">
        <f>'2020 Sum_Fall Order Form - V12'!$G$18</f>
        <v>0</v>
      </c>
      <c r="J166" s="106">
        <v>16625</v>
      </c>
    </row>
    <row r="167" spans="1:10">
      <c r="A167" s="100">
        <v>166</v>
      </c>
      <c r="B167" s="57" t="s">
        <v>241</v>
      </c>
      <c r="D167" s="58">
        <f>'2020 Sum_Fall Order Form - V12'!$R$23</f>
        <v>0</v>
      </c>
      <c r="E167" s="58">
        <f>'2020 Sum_Fall Order Form - V12'!$R$23</f>
        <v>0</v>
      </c>
      <c r="F167" s="100" t="s">
        <v>623</v>
      </c>
      <c r="G167" s="61">
        <f>'2020 Sum_Fall Order Form - V12'!$S$129</f>
        <v>0</v>
      </c>
      <c r="H167" s="60">
        <f>'2020 Sum_Fall Order Form - V12'!$G$18</f>
        <v>0</v>
      </c>
      <c r="J167" s="106">
        <v>16595</v>
      </c>
    </row>
    <row r="168" spans="1:10">
      <c r="A168" s="100">
        <v>167</v>
      </c>
      <c r="B168" s="57" t="s">
        <v>242</v>
      </c>
      <c r="D168" s="58">
        <f>'2020 Sum_Fall Order Form - V12'!$R$23</f>
        <v>0</v>
      </c>
      <c r="E168" s="58">
        <f>'2020 Sum_Fall Order Form - V12'!$R$23</f>
        <v>0</v>
      </c>
      <c r="F168" s="100">
        <v>1727658</v>
      </c>
      <c r="G168" s="61">
        <f>'2020 Sum_Fall Order Form - V12'!$R$130</f>
        <v>0</v>
      </c>
      <c r="H168" s="60">
        <f>'2020 Sum_Fall Order Form - V12'!$G$18</f>
        <v>0</v>
      </c>
      <c r="J168" s="106">
        <v>4909</v>
      </c>
    </row>
    <row r="169" spans="1:10">
      <c r="A169" s="100">
        <v>168</v>
      </c>
      <c r="B169" s="57" t="s">
        <v>242</v>
      </c>
      <c r="D169" s="58">
        <f>'2020 Sum_Fall Order Form - V12'!$R$23</f>
        <v>0</v>
      </c>
      <c r="E169" s="58">
        <f>'2020 Sum_Fall Order Form - V12'!$R$23</f>
        <v>0</v>
      </c>
      <c r="F169" s="100" t="s">
        <v>624</v>
      </c>
      <c r="G169" s="61">
        <f>'2020 Sum_Fall Order Form - V12'!$S$130</f>
        <v>0</v>
      </c>
      <c r="H169" s="60">
        <f>'2020 Sum_Fall Order Form - V12'!$G$18</f>
        <v>0</v>
      </c>
      <c r="J169" s="106">
        <v>4910</v>
      </c>
    </row>
    <row r="170" spans="1:10">
      <c r="A170" s="100">
        <v>169</v>
      </c>
      <c r="B170" s="57" t="s">
        <v>243</v>
      </c>
      <c r="D170" s="58">
        <f>'2020 Sum_Fall Order Form - V12'!$R$23</f>
        <v>0</v>
      </c>
      <c r="E170" s="58">
        <f>'2020 Sum_Fall Order Form - V12'!$R$23</f>
        <v>0</v>
      </c>
      <c r="F170" s="100">
        <v>1727700</v>
      </c>
      <c r="G170" s="61">
        <f>'2020 Sum_Fall Order Form - V12'!$R$131</f>
        <v>0</v>
      </c>
      <c r="H170" s="60">
        <f>'2020 Sum_Fall Order Form - V12'!$G$18</f>
        <v>0</v>
      </c>
      <c r="J170" s="106">
        <v>5342</v>
      </c>
    </row>
    <row r="171" spans="1:10">
      <c r="A171" s="100">
        <v>170</v>
      </c>
      <c r="B171" s="57" t="s">
        <v>243</v>
      </c>
      <c r="D171" s="58">
        <f>'2020 Sum_Fall Order Form - V12'!$R$23</f>
        <v>0</v>
      </c>
      <c r="E171" s="58">
        <f>'2020 Sum_Fall Order Form - V12'!$R$23</f>
        <v>0</v>
      </c>
      <c r="F171" s="100" t="s">
        <v>625</v>
      </c>
      <c r="G171" s="61">
        <f>'2020 Sum_Fall Order Form - V12'!$S$131</f>
        <v>0</v>
      </c>
      <c r="H171" s="60">
        <f>'2020 Sum_Fall Order Form - V12'!$G$18</f>
        <v>0</v>
      </c>
      <c r="J171" s="106">
        <v>5805</v>
      </c>
    </row>
    <row r="172" spans="1:10">
      <c r="A172" s="100">
        <v>171</v>
      </c>
      <c r="B172" s="57" t="s">
        <v>243</v>
      </c>
      <c r="D172" s="58">
        <f>'2020 Sum_Fall Order Form - V12'!$R$23</f>
        <v>0</v>
      </c>
      <c r="E172" s="58">
        <f>'2020 Sum_Fall Order Form - V12'!$R$23</f>
        <v>0</v>
      </c>
      <c r="F172" s="100">
        <v>1727708</v>
      </c>
      <c r="G172" s="61">
        <f>'2020 Sum_Fall Order Form - V12'!$R$132</f>
        <v>0</v>
      </c>
      <c r="H172" s="60">
        <f>'2020 Sum_Fall Order Form - V12'!$G$18</f>
        <v>0</v>
      </c>
      <c r="J172" s="106">
        <v>18321</v>
      </c>
    </row>
    <row r="173" spans="1:10">
      <c r="A173" s="100">
        <v>172</v>
      </c>
      <c r="B173" s="57" t="s">
        <v>243</v>
      </c>
      <c r="D173" s="58">
        <f>'2020 Sum_Fall Order Form - V12'!$R$23</f>
        <v>0</v>
      </c>
      <c r="E173" s="58">
        <f>'2020 Sum_Fall Order Form - V12'!$R$23</f>
        <v>0</v>
      </c>
      <c r="F173" s="100" t="s">
        <v>626</v>
      </c>
      <c r="G173" s="61">
        <f>'2020 Sum_Fall Order Form - V12'!$S$132</f>
        <v>0</v>
      </c>
      <c r="H173" s="60">
        <f>'2020 Sum_Fall Order Form - V12'!$G$18</f>
        <v>0</v>
      </c>
      <c r="J173" s="106">
        <v>18322</v>
      </c>
    </row>
    <row r="174" spans="1:10">
      <c r="A174" s="100">
        <v>173</v>
      </c>
      <c r="B174" s="57" t="s">
        <v>244</v>
      </c>
      <c r="D174" s="58">
        <f>'2020 Sum_Fall Order Form - V12'!$R$23</f>
        <v>0</v>
      </c>
      <c r="E174" s="58">
        <f>'2020 Sum_Fall Order Form - V12'!$R$23</f>
        <v>0</v>
      </c>
      <c r="F174" s="100">
        <v>1727840</v>
      </c>
      <c r="G174" s="61">
        <f>'2020 Sum_Fall Order Form - V12'!$R$133</f>
        <v>0</v>
      </c>
      <c r="H174" s="60">
        <f>'2020 Sum_Fall Order Form - V12'!$G$18</f>
        <v>0</v>
      </c>
      <c r="J174" s="106">
        <v>4927</v>
      </c>
    </row>
    <row r="175" spans="1:10">
      <c r="A175" s="100">
        <v>174</v>
      </c>
      <c r="B175" s="57" t="s">
        <v>244</v>
      </c>
      <c r="D175" s="58">
        <f>'2020 Sum_Fall Order Form - V12'!$R$23</f>
        <v>0</v>
      </c>
      <c r="E175" s="58">
        <f>'2020 Sum_Fall Order Form - V12'!$R$23</f>
        <v>0</v>
      </c>
      <c r="F175" s="100" t="s">
        <v>627</v>
      </c>
      <c r="G175" s="61">
        <f>'2020 Sum_Fall Order Form - V12'!$S$133</f>
        <v>0</v>
      </c>
      <c r="H175" s="60">
        <f>'2020 Sum_Fall Order Form - V12'!$G$18</f>
        <v>0</v>
      </c>
      <c r="J175" s="106">
        <v>4928</v>
      </c>
    </row>
    <row r="176" spans="1:10">
      <c r="A176" s="100">
        <v>175</v>
      </c>
      <c r="B176" s="57" t="s">
        <v>244</v>
      </c>
      <c r="D176" s="58">
        <f>'2020 Sum_Fall Order Form - V12'!$R$23</f>
        <v>0</v>
      </c>
      <c r="E176" s="58">
        <f>'2020 Sum_Fall Order Form - V12'!$R$23</f>
        <v>0</v>
      </c>
      <c r="F176" s="100">
        <v>1727848</v>
      </c>
      <c r="G176" s="61">
        <f>'2020 Sum_Fall Order Form - V12'!$R$134</f>
        <v>0</v>
      </c>
      <c r="H176" s="60">
        <f>'2020 Sum_Fall Order Form - V12'!$G$18</f>
        <v>0</v>
      </c>
      <c r="J176" s="106">
        <v>4925</v>
      </c>
    </row>
    <row r="177" spans="1:10">
      <c r="A177" s="100">
        <v>176</v>
      </c>
      <c r="B177" s="57" t="s">
        <v>244</v>
      </c>
      <c r="D177" s="58">
        <f>'2020 Sum_Fall Order Form - V12'!$R$23</f>
        <v>0</v>
      </c>
      <c r="E177" s="58">
        <f>'2020 Sum_Fall Order Form - V12'!$R$23</f>
        <v>0</v>
      </c>
      <c r="F177" s="100" t="s">
        <v>628</v>
      </c>
      <c r="G177" s="61">
        <f>'2020 Sum_Fall Order Form - V12'!$S$134</f>
        <v>0</v>
      </c>
      <c r="H177" s="60">
        <f>'2020 Sum_Fall Order Form - V12'!$G$18</f>
        <v>0</v>
      </c>
      <c r="J177" s="106">
        <v>4926</v>
      </c>
    </row>
    <row r="178" spans="1:10">
      <c r="A178" s="100">
        <v>177</v>
      </c>
      <c r="B178" s="57" t="s">
        <v>245</v>
      </c>
      <c r="D178" s="58">
        <f>'2020 Sum_Fall Order Form - V12'!$R$23</f>
        <v>0</v>
      </c>
      <c r="E178" s="58">
        <f>'2020 Sum_Fall Order Form - V12'!$R$23</f>
        <v>0</v>
      </c>
      <c r="F178" s="100">
        <v>1727870</v>
      </c>
      <c r="G178" s="61">
        <f>'2020 Sum_Fall Order Form - V12'!$R$135</f>
        <v>0</v>
      </c>
      <c r="H178" s="60">
        <f>'2020 Sum_Fall Order Form - V12'!$G$18</f>
        <v>0</v>
      </c>
      <c r="J178" s="106">
        <v>5372</v>
      </c>
    </row>
    <row r="179" spans="1:10">
      <c r="A179" s="100">
        <v>178</v>
      </c>
      <c r="B179" s="57" t="s">
        <v>245</v>
      </c>
      <c r="D179" s="58">
        <f>'2020 Sum_Fall Order Form - V12'!$R$23</f>
        <v>0</v>
      </c>
      <c r="E179" s="58">
        <f>'2020 Sum_Fall Order Form - V12'!$R$23</f>
        <v>0</v>
      </c>
      <c r="F179" s="100" t="s">
        <v>629</v>
      </c>
      <c r="G179" s="61">
        <f>'2020 Sum_Fall Order Form - V12'!$S$135</f>
        <v>0</v>
      </c>
      <c r="H179" s="60">
        <f>'2020 Sum_Fall Order Form - V12'!$G$18</f>
        <v>0</v>
      </c>
      <c r="J179" s="106">
        <v>5806</v>
      </c>
    </row>
    <row r="180" spans="1:10">
      <c r="A180" s="100">
        <v>179</v>
      </c>
      <c r="B180" s="57" t="s">
        <v>245</v>
      </c>
      <c r="D180" s="58">
        <f>'2020 Sum_Fall Order Form - V12'!$R$23</f>
        <v>0</v>
      </c>
      <c r="E180" s="58">
        <f>'2020 Sum_Fall Order Form - V12'!$R$23</f>
        <v>0</v>
      </c>
      <c r="F180" s="100">
        <v>1727878</v>
      </c>
      <c r="G180" s="61">
        <f>'2020 Sum_Fall Order Form - V12'!$R$136</f>
        <v>0</v>
      </c>
      <c r="H180" s="60">
        <f>'2020 Sum_Fall Order Form - V12'!$G$18</f>
        <v>0</v>
      </c>
      <c r="J180" s="106">
        <v>18323</v>
      </c>
    </row>
    <row r="181" spans="1:10">
      <c r="A181" s="100">
        <v>180</v>
      </c>
      <c r="B181" s="57" t="s">
        <v>245</v>
      </c>
      <c r="D181" s="58">
        <f>'2020 Sum_Fall Order Form - V12'!$R$23</f>
        <v>0</v>
      </c>
      <c r="E181" s="58">
        <f>'2020 Sum_Fall Order Form - V12'!$R$23</f>
        <v>0</v>
      </c>
      <c r="F181" s="100" t="s">
        <v>630</v>
      </c>
      <c r="G181" s="61">
        <f>'2020 Sum_Fall Order Form - V12'!$S$136</f>
        <v>0</v>
      </c>
      <c r="H181" s="60">
        <f>'2020 Sum_Fall Order Form - V12'!$G$18</f>
        <v>0</v>
      </c>
      <c r="J181" s="106">
        <v>18324</v>
      </c>
    </row>
    <row r="182" spans="1:10">
      <c r="A182" s="100">
        <v>181</v>
      </c>
      <c r="B182" s="57" t="s">
        <v>246</v>
      </c>
      <c r="D182" s="58">
        <f>'2020 Sum_Fall Order Form - V12'!$R$23</f>
        <v>0</v>
      </c>
      <c r="E182" s="58">
        <f>'2020 Sum_Fall Order Form - V12'!$R$23</f>
        <v>0</v>
      </c>
      <c r="F182" s="100">
        <v>1728208</v>
      </c>
      <c r="G182" s="61">
        <f>'2020 Sum_Fall Order Form - V12'!$R$137</f>
        <v>0</v>
      </c>
      <c r="H182" s="60">
        <f>'2020 Sum_Fall Order Form - V12'!$G$18</f>
        <v>0</v>
      </c>
      <c r="J182" s="106">
        <v>4931</v>
      </c>
    </row>
    <row r="183" spans="1:10">
      <c r="A183" s="100">
        <v>182</v>
      </c>
      <c r="B183" s="57" t="s">
        <v>246</v>
      </c>
      <c r="D183" s="58">
        <f>'2020 Sum_Fall Order Form - V12'!$R$23</f>
        <v>0</v>
      </c>
      <c r="E183" s="58">
        <f>'2020 Sum_Fall Order Form - V12'!$R$23</f>
        <v>0</v>
      </c>
      <c r="F183" s="100" t="s">
        <v>631</v>
      </c>
      <c r="G183" s="61">
        <f>'2020 Sum_Fall Order Form - V12'!$S$137</f>
        <v>0</v>
      </c>
      <c r="H183" s="60">
        <f>'2020 Sum_Fall Order Form - V12'!$G$18</f>
        <v>0</v>
      </c>
      <c r="J183" s="106">
        <v>4932</v>
      </c>
    </row>
    <row r="184" spans="1:10">
      <c r="A184" s="100">
        <v>183</v>
      </c>
      <c r="B184" s="57" t="s">
        <v>247</v>
      </c>
      <c r="D184" s="58">
        <f>'2020 Sum_Fall Order Form - V12'!$R$23</f>
        <v>0</v>
      </c>
      <c r="E184" s="58">
        <f>'2020 Sum_Fall Order Form - V12'!$R$23</f>
        <v>0</v>
      </c>
      <c r="F184" s="100">
        <v>1728228</v>
      </c>
      <c r="G184" s="61">
        <f>'2020 Sum_Fall Order Form - V12'!$R$138</f>
        <v>0</v>
      </c>
      <c r="H184" s="60">
        <f>'2020 Sum_Fall Order Form - V12'!$G$18</f>
        <v>0</v>
      </c>
      <c r="J184" s="106">
        <v>4935</v>
      </c>
    </row>
    <row r="185" spans="1:10">
      <c r="A185" s="100">
        <v>184</v>
      </c>
      <c r="B185" s="57" t="s">
        <v>247</v>
      </c>
      <c r="D185" s="58">
        <f>'2020 Sum_Fall Order Form - V12'!$R$23</f>
        <v>0</v>
      </c>
      <c r="E185" s="58">
        <f>'2020 Sum_Fall Order Form - V12'!$R$23</f>
        <v>0</v>
      </c>
      <c r="F185" s="100" t="s">
        <v>632</v>
      </c>
      <c r="G185" s="61">
        <f>'2020 Sum_Fall Order Form - V12'!$S$138</f>
        <v>0</v>
      </c>
      <c r="H185" s="60">
        <f>'2020 Sum_Fall Order Form - V12'!$G$18</f>
        <v>0</v>
      </c>
      <c r="J185" s="106">
        <v>4936</v>
      </c>
    </row>
    <row r="186" spans="1:10">
      <c r="A186" s="100">
        <v>185</v>
      </c>
      <c r="B186" s="57" t="s">
        <v>249</v>
      </c>
      <c r="D186" s="58">
        <f>'2020 Sum_Fall Order Form - V12'!$R$23</f>
        <v>0</v>
      </c>
      <c r="E186" s="58">
        <f>'2020 Sum_Fall Order Form - V12'!$R$23</f>
        <v>0</v>
      </c>
      <c r="F186" s="100">
        <v>1728278</v>
      </c>
      <c r="G186" s="61">
        <f>'2020 Sum_Fall Order Form - V12'!$R$139</f>
        <v>0</v>
      </c>
      <c r="H186" s="60">
        <f>'2020 Sum_Fall Order Form - V12'!$G$18</f>
        <v>0</v>
      </c>
      <c r="J186" s="106">
        <v>4939</v>
      </c>
    </row>
    <row r="187" spans="1:10">
      <c r="A187" s="100">
        <v>186</v>
      </c>
      <c r="B187" s="57" t="s">
        <v>249</v>
      </c>
      <c r="D187" s="58">
        <f>'2020 Sum_Fall Order Form - V12'!$R$23</f>
        <v>0</v>
      </c>
      <c r="E187" s="58">
        <f>'2020 Sum_Fall Order Form - V12'!$R$23</f>
        <v>0</v>
      </c>
      <c r="F187" s="100" t="s">
        <v>633</v>
      </c>
      <c r="G187" s="61">
        <f>'2020 Sum_Fall Order Form - V12'!$S$139</f>
        <v>0</v>
      </c>
      <c r="H187" s="60">
        <f>'2020 Sum_Fall Order Form - V12'!$G$18</f>
        <v>0</v>
      </c>
      <c r="J187" s="106">
        <v>4940</v>
      </c>
    </row>
    <row r="188" spans="1:10">
      <c r="A188" s="100">
        <v>187</v>
      </c>
      <c r="B188" s="57" t="s">
        <v>250</v>
      </c>
      <c r="D188" s="58">
        <f>'2020 Sum_Fall Order Form - V12'!$R$23</f>
        <v>0</v>
      </c>
      <c r="E188" s="58">
        <f>'2020 Sum_Fall Order Form - V12'!$R$23</f>
        <v>0</v>
      </c>
      <c r="F188" s="100">
        <v>1728288</v>
      </c>
      <c r="G188" s="61">
        <f>'2020 Sum_Fall Order Form - V12'!$R$140</f>
        <v>0</v>
      </c>
      <c r="H188" s="60">
        <f>'2020 Sum_Fall Order Form - V12'!$G$18</f>
        <v>0</v>
      </c>
      <c r="J188" s="106">
        <v>16631</v>
      </c>
    </row>
    <row r="189" spans="1:10">
      <c r="A189" s="100">
        <v>188</v>
      </c>
      <c r="B189" s="57" t="s">
        <v>250</v>
      </c>
      <c r="D189" s="58">
        <f>'2020 Sum_Fall Order Form - V12'!$R$23</f>
        <v>0</v>
      </c>
      <c r="E189" s="58">
        <f>'2020 Sum_Fall Order Form - V12'!$R$23</f>
        <v>0</v>
      </c>
      <c r="F189" s="100" t="s">
        <v>634</v>
      </c>
      <c r="G189" s="61">
        <f>'2020 Sum_Fall Order Form - V12'!$S$140</f>
        <v>0</v>
      </c>
      <c r="H189" s="60">
        <f>'2020 Sum_Fall Order Form - V12'!$G$18</f>
        <v>0</v>
      </c>
      <c r="J189" s="106">
        <v>16600</v>
      </c>
    </row>
    <row r="190" spans="1:10">
      <c r="A190" s="100">
        <v>189</v>
      </c>
      <c r="B190" s="57" t="s">
        <v>251</v>
      </c>
      <c r="D190" s="58">
        <f>'2020 Sum_Fall Order Form - V12'!$R$23</f>
        <v>0</v>
      </c>
      <c r="E190" s="58">
        <f>'2020 Sum_Fall Order Form - V12'!$R$23</f>
        <v>0</v>
      </c>
      <c r="F190" s="100">
        <v>1728268</v>
      </c>
      <c r="G190" s="61">
        <f>'2020 Sum_Fall Order Form - V12'!$R$141</f>
        <v>0</v>
      </c>
      <c r="H190" s="60">
        <f>'2020 Sum_Fall Order Form - V12'!$G$18</f>
        <v>0</v>
      </c>
      <c r="J190" s="106">
        <v>4941</v>
      </c>
    </row>
    <row r="191" spans="1:10">
      <c r="A191" s="100">
        <v>190</v>
      </c>
      <c r="B191" s="57" t="s">
        <v>251</v>
      </c>
      <c r="D191" s="58">
        <f>'2020 Sum_Fall Order Form - V12'!$R$23</f>
        <v>0</v>
      </c>
      <c r="E191" s="58">
        <f>'2020 Sum_Fall Order Form - V12'!$R$23</f>
        <v>0</v>
      </c>
      <c r="F191" s="100" t="s">
        <v>635</v>
      </c>
      <c r="G191" s="61">
        <f>'2020 Sum_Fall Order Form - V12'!$S$141</f>
        <v>0</v>
      </c>
      <c r="H191" s="60">
        <f>'2020 Sum_Fall Order Form - V12'!$G$18</f>
        <v>0</v>
      </c>
      <c r="J191" s="106">
        <v>4942</v>
      </c>
    </row>
    <row r="192" spans="1:10">
      <c r="A192" s="100">
        <v>191</v>
      </c>
      <c r="B192" s="57" t="s">
        <v>252</v>
      </c>
      <c r="D192" s="58">
        <f>'2020 Sum_Fall Order Form - V12'!$R$23</f>
        <v>0</v>
      </c>
      <c r="E192" s="58">
        <f>'2020 Sum_Fall Order Form - V12'!$R$23</f>
        <v>0</v>
      </c>
      <c r="F192" s="100">
        <v>1728400</v>
      </c>
      <c r="G192" s="61">
        <f>'2020 Sum_Fall Order Form - V12'!$R$142</f>
        <v>0</v>
      </c>
      <c r="H192" s="60">
        <f>'2020 Sum_Fall Order Form - V12'!$G$18</f>
        <v>0</v>
      </c>
      <c r="J192" s="106">
        <v>4945</v>
      </c>
    </row>
    <row r="193" spans="1:10">
      <c r="A193" s="100">
        <v>192</v>
      </c>
      <c r="B193" s="57" t="s">
        <v>252</v>
      </c>
      <c r="D193" s="58">
        <f>'2020 Sum_Fall Order Form - V12'!$R$23</f>
        <v>0</v>
      </c>
      <c r="E193" s="58">
        <f>'2020 Sum_Fall Order Form - V12'!$R$23</f>
        <v>0</v>
      </c>
      <c r="F193" s="100" t="s">
        <v>636</v>
      </c>
      <c r="G193" s="61">
        <f>'2020 Sum_Fall Order Form - V12'!$S$142</f>
        <v>0</v>
      </c>
      <c r="H193" s="60">
        <f>'2020 Sum_Fall Order Form - V12'!$G$18</f>
        <v>0</v>
      </c>
      <c r="J193" s="106">
        <v>4946</v>
      </c>
    </row>
    <row r="194" spans="1:10">
      <c r="A194" s="100">
        <v>193</v>
      </c>
      <c r="B194" s="57" t="s">
        <v>252</v>
      </c>
      <c r="D194" s="58">
        <f>'2020 Sum_Fall Order Form - V12'!$R$23</f>
        <v>0</v>
      </c>
      <c r="E194" s="58">
        <f>'2020 Sum_Fall Order Form - V12'!$R$23</f>
        <v>0</v>
      </c>
      <c r="F194" s="100">
        <v>1728408</v>
      </c>
      <c r="G194" s="61">
        <f>'2020 Sum_Fall Order Form - V12'!$R$143</f>
        <v>0</v>
      </c>
      <c r="H194" s="60">
        <f>'2020 Sum_Fall Order Form - V12'!$G$18</f>
        <v>0</v>
      </c>
      <c r="J194" s="106">
        <v>4943</v>
      </c>
    </row>
    <row r="195" spans="1:10">
      <c r="A195" s="100">
        <v>194</v>
      </c>
      <c r="B195" s="57" t="s">
        <v>252</v>
      </c>
      <c r="D195" s="58">
        <f>'2020 Sum_Fall Order Form - V12'!$R$23</f>
        <v>0</v>
      </c>
      <c r="E195" s="58">
        <f>'2020 Sum_Fall Order Form - V12'!$R$23</f>
        <v>0</v>
      </c>
      <c r="F195" s="100" t="s">
        <v>637</v>
      </c>
      <c r="G195" s="61">
        <f>'2020 Sum_Fall Order Form - V12'!$S$143</f>
        <v>0</v>
      </c>
      <c r="H195" s="60">
        <f>'2020 Sum_Fall Order Form - V12'!$G$18</f>
        <v>0</v>
      </c>
      <c r="J195" s="106">
        <v>4944</v>
      </c>
    </row>
    <row r="196" spans="1:10">
      <c r="A196" s="100">
        <v>195</v>
      </c>
      <c r="B196" s="57" t="s">
        <v>254</v>
      </c>
      <c r="D196" s="58">
        <f>'2020 Sum_Fall Order Form - V12'!$R$23</f>
        <v>0</v>
      </c>
      <c r="E196" s="58">
        <f>'2020 Sum_Fall Order Form - V12'!$R$23</f>
        <v>0</v>
      </c>
      <c r="F196" s="100">
        <v>1728800</v>
      </c>
      <c r="G196" s="61">
        <f>'2020 Sum_Fall Order Form - V12'!$R$144</f>
        <v>0</v>
      </c>
      <c r="H196" s="60">
        <f>'2020 Sum_Fall Order Form - V12'!$G$18</f>
        <v>0</v>
      </c>
      <c r="J196" s="106">
        <v>5270</v>
      </c>
    </row>
    <row r="197" spans="1:10">
      <c r="A197" s="100">
        <v>196</v>
      </c>
      <c r="B197" s="57" t="s">
        <v>254</v>
      </c>
      <c r="D197" s="58">
        <f>'2020 Sum_Fall Order Form - V12'!$R$23</f>
        <v>0</v>
      </c>
      <c r="E197" s="58">
        <f>'2020 Sum_Fall Order Form - V12'!$R$23</f>
        <v>0</v>
      </c>
      <c r="F197" s="100" t="s">
        <v>638</v>
      </c>
      <c r="G197" s="61">
        <f>'2020 Sum_Fall Order Form - V12'!$S$144</f>
        <v>0</v>
      </c>
      <c r="H197" s="60">
        <f>'2020 Sum_Fall Order Form - V12'!$G$18</f>
        <v>0</v>
      </c>
      <c r="J197" s="106">
        <v>5809</v>
      </c>
    </row>
    <row r="198" spans="1:10">
      <c r="A198" s="100">
        <v>197</v>
      </c>
      <c r="B198" s="57" t="s">
        <v>254</v>
      </c>
      <c r="D198" s="58">
        <f>'2020 Sum_Fall Order Form - V12'!$R$23</f>
        <v>0</v>
      </c>
      <c r="E198" s="58">
        <f>'2020 Sum_Fall Order Form - V12'!$R$23</f>
        <v>0</v>
      </c>
      <c r="F198" s="100">
        <v>1728808</v>
      </c>
      <c r="G198" s="61">
        <f>'2020 Sum_Fall Order Form - V12'!$R$145</f>
        <v>0</v>
      </c>
      <c r="H198" s="60">
        <f>'2020 Sum_Fall Order Form - V12'!$G$18</f>
        <v>0</v>
      </c>
      <c r="J198" s="106">
        <v>4949</v>
      </c>
    </row>
    <row r="199" spans="1:10">
      <c r="A199" s="100">
        <v>198</v>
      </c>
      <c r="B199" s="57" t="s">
        <v>254</v>
      </c>
      <c r="D199" s="58">
        <f>'2020 Sum_Fall Order Form - V12'!$R$23</f>
        <v>0</v>
      </c>
      <c r="E199" s="58">
        <f>'2020 Sum_Fall Order Form - V12'!$R$23</f>
        <v>0</v>
      </c>
      <c r="F199" s="100" t="s">
        <v>639</v>
      </c>
      <c r="G199" s="61">
        <f>'2020 Sum_Fall Order Form - V12'!$S$145</f>
        <v>0</v>
      </c>
      <c r="H199" s="60">
        <f>'2020 Sum_Fall Order Form - V12'!$G$18</f>
        <v>0</v>
      </c>
      <c r="J199" s="106">
        <v>4950</v>
      </c>
    </row>
    <row r="200" spans="1:10">
      <c r="A200" s="100">
        <v>199</v>
      </c>
      <c r="B200" s="57" t="s">
        <v>256</v>
      </c>
      <c r="D200" s="58">
        <f>'2020 Sum_Fall Order Form - V12'!$R$23</f>
        <v>0</v>
      </c>
      <c r="E200" s="58">
        <f>'2020 Sum_Fall Order Form - V12'!$R$23</f>
        <v>0</v>
      </c>
      <c r="F200" s="100">
        <v>1728858</v>
      </c>
      <c r="G200" s="61">
        <f>'2020 Sum_Fall Order Form - V12'!$R$146</f>
        <v>0</v>
      </c>
      <c r="H200" s="60">
        <f>'2020 Sum_Fall Order Form - V12'!$G$18</f>
        <v>0</v>
      </c>
      <c r="J200" s="106">
        <v>16632</v>
      </c>
    </row>
    <row r="201" spans="1:10">
      <c r="A201" s="100">
        <v>200</v>
      </c>
      <c r="B201" s="57" t="s">
        <v>256</v>
      </c>
      <c r="D201" s="58">
        <f>'2020 Sum_Fall Order Form - V12'!$R$23</f>
        <v>0</v>
      </c>
      <c r="E201" s="58">
        <f>'2020 Sum_Fall Order Form - V12'!$R$23</f>
        <v>0</v>
      </c>
      <c r="F201" s="100" t="s">
        <v>640</v>
      </c>
      <c r="G201" s="61">
        <f>'2020 Sum_Fall Order Form - V12'!$S$146</f>
        <v>0</v>
      </c>
      <c r="H201" s="60">
        <f>'2020 Sum_Fall Order Form - V12'!$G$18</f>
        <v>0</v>
      </c>
      <c r="J201" s="106">
        <v>16601</v>
      </c>
    </row>
    <row r="202" spans="1:10">
      <c r="A202" s="100">
        <v>201</v>
      </c>
      <c r="B202" s="57" t="s">
        <v>257</v>
      </c>
      <c r="D202" s="58">
        <f>'2020 Sum_Fall Order Form - V12'!$R$23</f>
        <v>0</v>
      </c>
      <c r="E202" s="58">
        <f>'2020 Sum_Fall Order Form - V12'!$R$23</f>
        <v>0</v>
      </c>
      <c r="F202" s="100">
        <v>1729900</v>
      </c>
      <c r="G202" s="61">
        <f>'2020 Sum_Fall Order Form - V12'!$R$147</f>
        <v>0</v>
      </c>
      <c r="H202" s="60">
        <f>'2020 Sum_Fall Order Form - V12'!$G$18</f>
        <v>0</v>
      </c>
      <c r="J202" s="106">
        <v>5374</v>
      </c>
    </row>
    <row r="203" spans="1:10">
      <c r="A203" s="100">
        <v>202</v>
      </c>
      <c r="B203" s="57" t="s">
        <v>257</v>
      </c>
      <c r="D203" s="58">
        <f>'2020 Sum_Fall Order Form - V12'!$R$23</f>
        <v>0</v>
      </c>
      <c r="E203" s="58">
        <f>'2020 Sum_Fall Order Form - V12'!$R$23</f>
        <v>0</v>
      </c>
      <c r="F203" s="100" t="s">
        <v>641</v>
      </c>
      <c r="G203" s="61">
        <f>'2020 Sum_Fall Order Form - V12'!$S$147</f>
        <v>0</v>
      </c>
      <c r="H203" s="60">
        <f>'2020 Sum_Fall Order Form - V12'!$G$18</f>
        <v>0</v>
      </c>
      <c r="J203" s="106">
        <v>5812</v>
      </c>
    </row>
    <row r="204" spans="1:10">
      <c r="A204" s="100">
        <v>203</v>
      </c>
      <c r="B204" s="57" t="s">
        <v>257</v>
      </c>
      <c r="D204" s="58">
        <f>'2020 Sum_Fall Order Form - V12'!$R$23</f>
        <v>0</v>
      </c>
      <c r="E204" s="58">
        <f>'2020 Sum_Fall Order Form - V12'!$R$23</f>
        <v>0</v>
      </c>
      <c r="F204" s="100">
        <v>1729908</v>
      </c>
      <c r="G204" s="61">
        <f>'2020 Sum_Fall Order Form - V12'!$R$148</f>
        <v>0</v>
      </c>
      <c r="H204" s="60">
        <f>'2020 Sum_Fall Order Form - V12'!$G$18</f>
        <v>0</v>
      </c>
      <c r="J204" s="106">
        <v>12236</v>
      </c>
    </row>
    <row r="205" spans="1:10">
      <c r="A205" s="100">
        <v>204</v>
      </c>
      <c r="B205" s="57" t="s">
        <v>257</v>
      </c>
      <c r="D205" s="58">
        <f>'2020 Sum_Fall Order Form - V12'!$R$23</f>
        <v>0</v>
      </c>
      <c r="E205" s="58">
        <f>'2020 Sum_Fall Order Form - V12'!$R$23</f>
        <v>0</v>
      </c>
      <c r="F205" s="100" t="s">
        <v>642</v>
      </c>
      <c r="G205" s="61">
        <f>'2020 Sum_Fall Order Form - V12'!$S$148</f>
        <v>0</v>
      </c>
      <c r="H205" s="60">
        <f>'2020 Sum_Fall Order Form - V12'!$G$18</f>
        <v>0</v>
      </c>
      <c r="J205" s="106">
        <v>12237</v>
      </c>
    </row>
    <row r="206" spans="1:10">
      <c r="A206" s="100">
        <v>205</v>
      </c>
      <c r="B206" s="57" t="s">
        <v>258</v>
      </c>
      <c r="D206" s="58">
        <f>'2020 Sum_Fall Order Form - V12'!$R$23</f>
        <v>0</v>
      </c>
      <c r="E206" s="58">
        <f>'2020 Sum_Fall Order Form - V12'!$R$23</f>
        <v>0</v>
      </c>
      <c r="F206" s="100">
        <v>1730300</v>
      </c>
      <c r="G206" s="61">
        <f>'2020 Sum_Fall Order Form - V12'!$R$149</f>
        <v>0</v>
      </c>
      <c r="H206" s="60">
        <f>'2020 Sum_Fall Order Form - V12'!$G$18</f>
        <v>0</v>
      </c>
      <c r="J206" s="106">
        <v>18837</v>
      </c>
    </row>
    <row r="207" spans="1:10">
      <c r="A207" s="100">
        <v>206</v>
      </c>
      <c r="B207" s="57" t="s">
        <v>258</v>
      </c>
      <c r="D207" s="58">
        <f>'2020 Sum_Fall Order Form - V12'!$R$23</f>
        <v>0</v>
      </c>
      <c r="E207" s="58">
        <f>'2020 Sum_Fall Order Form - V12'!$R$23</f>
        <v>0</v>
      </c>
      <c r="F207" s="100" t="s">
        <v>643</v>
      </c>
      <c r="G207" s="61">
        <f>'2020 Sum_Fall Order Form - V12'!$S$149</f>
        <v>0</v>
      </c>
      <c r="H207" s="60">
        <f>'2020 Sum_Fall Order Form - V12'!$G$18</f>
        <v>0</v>
      </c>
      <c r="J207" s="106">
        <v>18338</v>
      </c>
    </row>
    <row r="208" spans="1:10">
      <c r="A208" s="100">
        <v>207</v>
      </c>
      <c r="B208" s="57" t="s">
        <v>260</v>
      </c>
      <c r="D208" s="58">
        <f>'2020 Sum_Fall Order Form - V12'!$R$23</f>
        <v>0</v>
      </c>
      <c r="E208" s="58">
        <f>'2020 Sum_Fall Order Form - V12'!$R$23</f>
        <v>0</v>
      </c>
      <c r="F208" s="100">
        <v>1730400</v>
      </c>
      <c r="G208" s="61">
        <f>'2020 Sum_Fall Order Form - V12'!$R$150</f>
        <v>0</v>
      </c>
      <c r="H208" s="60">
        <f>'2020 Sum_Fall Order Form - V12'!$G$18</f>
        <v>0</v>
      </c>
      <c r="J208" s="106">
        <v>4961</v>
      </c>
    </row>
    <row r="209" spans="1:10">
      <c r="A209" s="100">
        <v>208</v>
      </c>
      <c r="B209" s="57" t="s">
        <v>260</v>
      </c>
      <c r="D209" s="58">
        <f>'2020 Sum_Fall Order Form - V12'!$R$23</f>
        <v>0</v>
      </c>
      <c r="E209" s="58">
        <f>'2020 Sum_Fall Order Form - V12'!$R$23</f>
        <v>0</v>
      </c>
      <c r="F209" s="100" t="s">
        <v>644</v>
      </c>
      <c r="G209" s="61">
        <f>'2020 Sum_Fall Order Form - V12'!$S$150</f>
        <v>0</v>
      </c>
      <c r="H209" s="60">
        <f>'2020 Sum_Fall Order Form - V12'!$G$18</f>
        <v>0</v>
      </c>
      <c r="J209" s="106">
        <v>4962</v>
      </c>
    </row>
    <row r="210" spans="1:10">
      <c r="A210" s="100">
        <v>209</v>
      </c>
      <c r="B210" s="57" t="s">
        <v>262</v>
      </c>
      <c r="D210" s="58">
        <f>'2020 Sum_Fall Order Form - V12'!$R$23</f>
        <v>0</v>
      </c>
      <c r="E210" s="58">
        <f>'2020 Sum_Fall Order Form - V12'!$R$23</f>
        <v>0</v>
      </c>
      <c r="F210" s="100">
        <v>1730667</v>
      </c>
      <c r="G210" s="61">
        <f>'2020 Sum_Fall Order Form - V12'!$R$152</f>
        <v>0</v>
      </c>
      <c r="H210" s="60">
        <f>'2020 Sum_Fall Order Form - V12'!$G$18</f>
        <v>0</v>
      </c>
      <c r="J210" s="106">
        <v>18128</v>
      </c>
    </row>
    <row r="211" spans="1:10">
      <c r="A211" s="100">
        <v>210</v>
      </c>
      <c r="B211" s="57" t="s">
        <v>262</v>
      </c>
      <c r="D211" s="58">
        <f>'2020 Sum_Fall Order Form - V12'!$R$23</f>
        <v>0</v>
      </c>
      <c r="E211" s="58">
        <f>'2020 Sum_Fall Order Form - V12'!$R$23</f>
        <v>0</v>
      </c>
      <c r="F211" s="100" t="s">
        <v>645</v>
      </c>
      <c r="G211" s="61">
        <f>'2020 Sum_Fall Order Form - V12'!$S$152</f>
        <v>0</v>
      </c>
      <c r="H211" s="60">
        <f>'2020 Sum_Fall Order Form - V12'!$G$18</f>
        <v>0</v>
      </c>
      <c r="J211" s="106">
        <v>18127</v>
      </c>
    </row>
    <row r="212" spans="1:10">
      <c r="A212" s="100">
        <v>211</v>
      </c>
      <c r="B212" s="57" t="s">
        <v>264</v>
      </c>
      <c r="D212" s="58">
        <f>'2020 Sum_Fall Order Form - V12'!$R$23</f>
        <v>0</v>
      </c>
      <c r="E212" s="58">
        <f>'2020 Sum_Fall Order Form - V12'!$R$23</f>
        <v>0</v>
      </c>
      <c r="F212" s="100">
        <v>1730707</v>
      </c>
      <c r="G212" s="61">
        <f>'2020 Sum_Fall Order Form - V12'!$R$153</f>
        <v>0</v>
      </c>
      <c r="H212" s="60">
        <f>'2020 Sum_Fall Order Form - V12'!$G$18</f>
        <v>0</v>
      </c>
      <c r="J212" s="106">
        <v>18130</v>
      </c>
    </row>
    <row r="213" spans="1:10">
      <c r="A213" s="100">
        <v>212</v>
      </c>
      <c r="B213" s="57" t="s">
        <v>264</v>
      </c>
      <c r="D213" s="58">
        <f>'2020 Sum_Fall Order Form - V12'!$R$23</f>
        <v>0</v>
      </c>
      <c r="E213" s="58">
        <f>'2020 Sum_Fall Order Form - V12'!$R$23</f>
        <v>0</v>
      </c>
      <c r="F213" s="100" t="s">
        <v>646</v>
      </c>
      <c r="G213" s="61">
        <f>'2020 Sum_Fall Order Form - V12'!$S$153</f>
        <v>0</v>
      </c>
      <c r="H213" s="60">
        <f>'2020 Sum_Fall Order Form - V12'!$G$18</f>
        <v>0</v>
      </c>
      <c r="J213" s="106">
        <v>18129</v>
      </c>
    </row>
    <row r="214" spans="1:10">
      <c r="A214" s="100">
        <v>213</v>
      </c>
      <c r="B214" s="57" t="s">
        <v>266</v>
      </c>
      <c r="D214" s="58">
        <f>'2020 Sum_Fall Order Form - V12'!$R$23</f>
        <v>0</v>
      </c>
      <c r="E214" s="58">
        <f>'2020 Sum_Fall Order Form - V12'!$R$23</f>
        <v>0</v>
      </c>
      <c r="F214" s="100">
        <v>1730907</v>
      </c>
      <c r="G214" s="61">
        <f>'2020 Sum_Fall Order Form - V12'!$R$154</f>
        <v>0</v>
      </c>
      <c r="H214" s="60">
        <f>'2020 Sum_Fall Order Form - V12'!$G$18</f>
        <v>0</v>
      </c>
      <c r="J214" s="106">
        <v>18131</v>
      </c>
    </row>
    <row r="215" spans="1:10">
      <c r="A215" s="100">
        <v>214</v>
      </c>
      <c r="B215" s="57" t="s">
        <v>266</v>
      </c>
      <c r="D215" s="58">
        <f>'2020 Sum_Fall Order Form - V12'!$R$23</f>
        <v>0</v>
      </c>
      <c r="E215" s="58">
        <f>'2020 Sum_Fall Order Form - V12'!$R$23</f>
        <v>0</v>
      </c>
      <c r="F215" s="100" t="s">
        <v>647</v>
      </c>
      <c r="G215" s="61">
        <f>'2020 Sum_Fall Order Form - V12'!$S$154</f>
        <v>0</v>
      </c>
      <c r="H215" s="60">
        <f>'2020 Sum_Fall Order Form - V12'!$G$18</f>
        <v>0</v>
      </c>
      <c r="J215" s="106">
        <v>18132</v>
      </c>
    </row>
    <row r="216" spans="1:10">
      <c r="A216" s="100">
        <v>215</v>
      </c>
      <c r="B216" s="57" t="s">
        <v>269</v>
      </c>
      <c r="D216" s="58">
        <f>'2020 Sum_Fall Order Form - V12'!$R$23</f>
        <v>0</v>
      </c>
      <c r="E216" s="58">
        <f>'2020 Sum_Fall Order Form - V12'!$R$23</f>
        <v>0</v>
      </c>
      <c r="F216" s="100">
        <v>1731017</v>
      </c>
      <c r="G216" s="61">
        <f>'2020 Sum_Fall Order Form - V12'!$R$155</f>
        <v>0</v>
      </c>
      <c r="H216" s="60">
        <f>'2020 Sum_Fall Order Form - V12'!$G$18</f>
        <v>0</v>
      </c>
      <c r="J216" s="106">
        <v>18133</v>
      </c>
    </row>
    <row r="217" spans="1:10">
      <c r="A217" s="100">
        <v>216</v>
      </c>
      <c r="B217" s="57" t="s">
        <v>269</v>
      </c>
      <c r="D217" s="58">
        <f>'2020 Sum_Fall Order Form - V12'!$R$23</f>
        <v>0</v>
      </c>
      <c r="E217" s="58">
        <f>'2020 Sum_Fall Order Form - V12'!$R$23</f>
        <v>0</v>
      </c>
      <c r="F217" s="100" t="s">
        <v>648</v>
      </c>
      <c r="G217" s="61">
        <f>'2020 Sum_Fall Order Form - V12'!$S$155</f>
        <v>0</v>
      </c>
      <c r="H217" s="60">
        <f>'2020 Sum_Fall Order Form - V12'!$G$18</f>
        <v>0</v>
      </c>
      <c r="J217" s="106">
        <v>18134</v>
      </c>
    </row>
    <row r="218" spans="1:10">
      <c r="A218" s="100">
        <v>217</v>
      </c>
      <c r="B218" s="57" t="s">
        <v>272</v>
      </c>
      <c r="D218" s="58">
        <f>'2020 Sum_Fall Order Form - V12'!$R$23</f>
        <v>0</v>
      </c>
      <c r="E218" s="58">
        <f>'2020 Sum_Fall Order Form - V12'!$R$23</f>
        <v>0</v>
      </c>
      <c r="F218" s="100">
        <v>1731027</v>
      </c>
      <c r="G218" s="61">
        <f>'2020 Sum_Fall Order Form - V12'!$R$156</f>
        <v>0</v>
      </c>
      <c r="H218" s="60">
        <f>'2020 Sum_Fall Order Form - V12'!$G$18</f>
        <v>0</v>
      </c>
      <c r="J218" s="106">
        <v>18135</v>
      </c>
    </row>
    <row r="219" spans="1:10">
      <c r="A219" s="100">
        <v>218</v>
      </c>
      <c r="B219" s="57" t="s">
        <v>272</v>
      </c>
      <c r="D219" s="58">
        <f>'2020 Sum_Fall Order Form - V12'!$R$23</f>
        <v>0</v>
      </c>
      <c r="E219" s="58">
        <f>'2020 Sum_Fall Order Form - V12'!$R$23</f>
        <v>0</v>
      </c>
      <c r="F219" s="100" t="s">
        <v>649</v>
      </c>
      <c r="G219" s="61">
        <f>'2020 Sum_Fall Order Form - V12'!$S$156</f>
        <v>0</v>
      </c>
      <c r="H219" s="60">
        <f>'2020 Sum_Fall Order Form - V12'!$G$18</f>
        <v>0</v>
      </c>
      <c r="J219" s="106">
        <v>18136</v>
      </c>
    </row>
    <row r="220" spans="1:10">
      <c r="A220" s="100">
        <v>219</v>
      </c>
      <c r="B220" s="57" t="s">
        <v>274</v>
      </c>
      <c r="D220" s="58">
        <f>'2020 Sum_Fall Order Form - V12'!$R$23</f>
        <v>0</v>
      </c>
      <c r="E220" s="58">
        <f>'2020 Sum_Fall Order Form - V12'!$R$23</f>
        <v>0</v>
      </c>
      <c r="F220" s="100">
        <v>1731047</v>
      </c>
      <c r="G220" s="61">
        <f>'2020 Sum_Fall Order Form - V12'!$R$157</f>
        <v>0</v>
      </c>
      <c r="H220" s="60">
        <f>'2020 Sum_Fall Order Form - V12'!$G$18</f>
        <v>0</v>
      </c>
      <c r="J220" s="106">
        <v>19892</v>
      </c>
    </row>
    <row r="221" spans="1:10">
      <c r="A221" s="100">
        <v>220</v>
      </c>
      <c r="B221" s="57" t="s">
        <v>274</v>
      </c>
      <c r="D221" s="58">
        <f>'2020 Sum_Fall Order Form - V12'!$R$23</f>
        <v>0</v>
      </c>
      <c r="E221" s="58">
        <f>'2020 Sum_Fall Order Form - V12'!$R$23</f>
        <v>0</v>
      </c>
      <c r="F221" s="100" t="s">
        <v>650</v>
      </c>
      <c r="G221" s="61">
        <f>'2020 Sum_Fall Order Form - V12'!$S$157</f>
        <v>0</v>
      </c>
      <c r="H221" s="60">
        <f>'2020 Sum_Fall Order Form - V12'!$G$18</f>
        <v>0</v>
      </c>
      <c r="J221" s="106">
        <v>19891</v>
      </c>
    </row>
    <row r="222" spans="1:10">
      <c r="A222" s="100">
        <v>221</v>
      </c>
      <c r="B222" s="57" t="s">
        <v>276</v>
      </c>
      <c r="D222" s="58">
        <f>'2020 Sum_Fall Order Form - V12'!$R$23</f>
        <v>0</v>
      </c>
      <c r="E222" s="58">
        <f>'2020 Sum_Fall Order Form - V12'!$R$23</f>
        <v>0</v>
      </c>
      <c r="F222" s="100">
        <v>1730997</v>
      </c>
      <c r="G222" s="61">
        <f>'2020 Sum_Fall Order Form - V12'!$R$158</f>
        <v>0</v>
      </c>
      <c r="H222" s="60">
        <f>'2020 Sum_Fall Order Form - V12'!$G$18</f>
        <v>0</v>
      </c>
      <c r="J222" s="106">
        <v>18137</v>
      </c>
    </row>
    <row r="223" spans="1:10">
      <c r="A223" s="100">
        <v>222</v>
      </c>
      <c r="B223" s="57" t="s">
        <v>276</v>
      </c>
      <c r="D223" s="58">
        <f>'2020 Sum_Fall Order Form - V12'!$R$23</f>
        <v>0</v>
      </c>
      <c r="E223" s="58">
        <f>'2020 Sum_Fall Order Form - V12'!$R$23</f>
        <v>0</v>
      </c>
      <c r="F223" s="100" t="s">
        <v>651</v>
      </c>
      <c r="G223" s="61">
        <f>'2020 Sum_Fall Order Form - V12'!$S$158</f>
        <v>0</v>
      </c>
      <c r="H223" s="60">
        <f>'2020 Sum_Fall Order Form - V12'!$G$18</f>
        <v>0</v>
      </c>
      <c r="J223" s="106">
        <v>18138</v>
      </c>
    </row>
    <row r="224" spans="1:10">
      <c r="A224" s="100">
        <v>223</v>
      </c>
      <c r="B224" s="57" t="s">
        <v>279</v>
      </c>
      <c r="D224" s="58">
        <f>'2020 Sum_Fall Order Form - V12'!$R$23</f>
        <v>0</v>
      </c>
      <c r="E224" s="58">
        <f>'2020 Sum_Fall Order Form - V12'!$R$23</f>
        <v>0</v>
      </c>
      <c r="F224" s="100">
        <v>1731227</v>
      </c>
      <c r="G224" s="61">
        <f>'2020 Sum_Fall Order Form - V12'!$R$159</f>
        <v>0</v>
      </c>
      <c r="H224" s="60">
        <f>'2020 Sum_Fall Order Form - V12'!$G$18</f>
        <v>0</v>
      </c>
      <c r="J224" s="106">
        <v>18139</v>
      </c>
    </row>
    <row r="225" spans="1:10">
      <c r="A225" s="100">
        <v>224</v>
      </c>
      <c r="B225" s="57" t="s">
        <v>279</v>
      </c>
      <c r="D225" s="58">
        <f>'2020 Sum_Fall Order Form - V12'!$R$23</f>
        <v>0</v>
      </c>
      <c r="E225" s="58">
        <f>'2020 Sum_Fall Order Form - V12'!$R$23</f>
        <v>0</v>
      </c>
      <c r="F225" s="100" t="s">
        <v>652</v>
      </c>
      <c r="G225" s="61">
        <f>'2020 Sum_Fall Order Form - V12'!$S$159</f>
        <v>0</v>
      </c>
      <c r="H225" s="60">
        <f>'2020 Sum_Fall Order Form - V12'!$G$18</f>
        <v>0</v>
      </c>
      <c r="J225" s="106">
        <v>18140</v>
      </c>
    </row>
    <row r="226" spans="1:10">
      <c r="A226" s="100">
        <v>225</v>
      </c>
      <c r="B226" s="57" t="s">
        <v>282</v>
      </c>
      <c r="D226" s="58">
        <f>'2020 Sum_Fall Order Form - V12'!$R$23</f>
        <v>0</v>
      </c>
      <c r="E226" s="58">
        <f>'2020 Sum_Fall Order Form - V12'!$R$23</f>
        <v>0</v>
      </c>
      <c r="F226" s="100">
        <v>1731277</v>
      </c>
      <c r="G226" s="61">
        <f>'2020 Sum_Fall Order Form - V12'!$R$160</f>
        <v>0</v>
      </c>
      <c r="H226" s="60">
        <f>'2020 Sum_Fall Order Form - V12'!$G$18</f>
        <v>0</v>
      </c>
      <c r="J226" s="106">
        <v>18141</v>
      </c>
    </row>
    <row r="227" spans="1:10">
      <c r="A227" s="100">
        <v>226</v>
      </c>
      <c r="B227" s="57" t="s">
        <v>282</v>
      </c>
      <c r="D227" s="58">
        <f>'2020 Sum_Fall Order Form - V12'!$R$23</f>
        <v>0</v>
      </c>
      <c r="E227" s="58">
        <f>'2020 Sum_Fall Order Form - V12'!$R$23</f>
        <v>0</v>
      </c>
      <c r="F227" s="100" t="s">
        <v>653</v>
      </c>
      <c r="G227" s="61">
        <f>'2020 Sum_Fall Order Form - V12'!$S$160</f>
        <v>0</v>
      </c>
      <c r="H227" s="60">
        <f>'2020 Sum_Fall Order Form - V12'!$G$18</f>
        <v>0</v>
      </c>
      <c r="J227" s="106">
        <v>18142</v>
      </c>
    </row>
    <row r="228" spans="1:10">
      <c r="A228" s="100">
        <v>227</v>
      </c>
      <c r="B228" s="57" t="s">
        <v>284</v>
      </c>
      <c r="D228" s="58">
        <f>'2020 Sum_Fall Order Form - V12'!$R$23</f>
        <v>0</v>
      </c>
      <c r="E228" s="58">
        <f>'2020 Sum_Fall Order Form - V12'!$R$23</f>
        <v>0</v>
      </c>
      <c r="F228" s="100">
        <v>1731327</v>
      </c>
      <c r="G228" s="61">
        <f>'2020 Sum_Fall Order Form - V12'!$R$161</f>
        <v>0</v>
      </c>
      <c r="H228" s="60">
        <f>'2020 Sum_Fall Order Form - V12'!$G$18</f>
        <v>0</v>
      </c>
      <c r="J228" s="106">
        <v>18143</v>
      </c>
    </row>
    <row r="229" spans="1:10">
      <c r="A229" s="100">
        <v>228</v>
      </c>
      <c r="B229" s="57" t="s">
        <v>284</v>
      </c>
      <c r="D229" s="58">
        <f>'2020 Sum_Fall Order Form - V12'!$R$23</f>
        <v>0</v>
      </c>
      <c r="E229" s="58">
        <f>'2020 Sum_Fall Order Form - V12'!$R$23</f>
        <v>0</v>
      </c>
      <c r="F229" s="100" t="s">
        <v>654</v>
      </c>
      <c r="G229" s="61">
        <f>'2020 Sum_Fall Order Form - V12'!$S$161</f>
        <v>0</v>
      </c>
      <c r="H229" s="60">
        <f>'2020 Sum_Fall Order Form - V12'!$G$18</f>
        <v>0</v>
      </c>
      <c r="J229" s="106">
        <v>18144</v>
      </c>
    </row>
    <row r="230" spans="1:10">
      <c r="A230" s="100">
        <v>229</v>
      </c>
      <c r="B230" s="57" t="s">
        <v>286</v>
      </c>
      <c r="D230" s="58">
        <f>'2020 Sum_Fall Order Form - V12'!$R$23</f>
        <v>0</v>
      </c>
      <c r="E230" s="58">
        <f>'2020 Sum_Fall Order Form - V12'!$R$23</f>
        <v>0</v>
      </c>
      <c r="F230" s="100">
        <v>1731347</v>
      </c>
      <c r="G230" s="61">
        <f>'2020 Sum_Fall Order Form - V12'!$R$162</f>
        <v>0</v>
      </c>
      <c r="H230" s="60">
        <f>'2020 Sum_Fall Order Form - V12'!$G$18</f>
        <v>0</v>
      </c>
      <c r="J230" s="106">
        <v>19894</v>
      </c>
    </row>
    <row r="231" spans="1:10">
      <c r="A231" s="100">
        <v>230</v>
      </c>
      <c r="B231" s="57" t="s">
        <v>286</v>
      </c>
      <c r="D231" s="58">
        <f>'2020 Sum_Fall Order Form - V12'!$R$23</f>
        <v>0</v>
      </c>
      <c r="E231" s="58">
        <f>'2020 Sum_Fall Order Form - V12'!$R$23</f>
        <v>0</v>
      </c>
      <c r="F231" s="100" t="s">
        <v>655</v>
      </c>
      <c r="G231" s="61">
        <f>'2020 Sum_Fall Order Form - V12'!$S$162</f>
        <v>0</v>
      </c>
      <c r="H231" s="60">
        <f>'2020 Sum_Fall Order Form - V12'!$G$18</f>
        <v>0</v>
      </c>
      <c r="J231" s="106">
        <v>19893</v>
      </c>
    </row>
    <row r="232" spans="1:10">
      <c r="A232" s="100">
        <v>231</v>
      </c>
      <c r="B232" s="57" t="s">
        <v>287</v>
      </c>
      <c r="D232" s="58">
        <f>'2020 Sum_Fall Order Form - V12'!$R$23</f>
        <v>0</v>
      </c>
      <c r="E232" s="58">
        <f>'2020 Sum_Fall Order Form - V12'!$R$23</f>
        <v>0</v>
      </c>
      <c r="F232" s="100">
        <v>1731337</v>
      </c>
      <c r="G232" s="61">
        <f>'2020 Sum_Fall Order Form - V12'!$R$163</f>
        <v>0</v>
      </c>
      <c r="H232" s="60">
        <f>'2020 Sum_Fall Order Form - V12'!$G$18</f>
        <v>0</v>
      </c>
      <c r="J232" s="106">
        <v>18248</v>
      </c>
    </row>
    <row r="233" spans="1:10">
      <c r="A233" s="100">
        <v>232</v>
      </c>
      <c r="B233" s="57" t="s">
        <v>287</v>
      </c>
      <c r="D233" s="58">
        <f>'2020 Sum_Fall Order Form - V12'!$R$23</f>
        <v>0</v>
      </c>
      <c r="E233" s="58">
        <f>'2020 Sum_Fall Order Form - V12'!$R$23</f>
        <v>0</v>
      </c>
      <c r="F233" s="100" t="s">
        <v>656</v>
      </c>
      <c r="G233" s="61">
        <f>'2020 Sum_Fall Order Form - V12'!$S$163</f>
        <v>0</v>
      </c>
      <c r="H233" s="60">
        <f>'2020 Sum_Fall Order Form - V12'!$G$18</f>
        <v>0</v>
      </c>
      <c r="J233" s="106">
        <v>18249</v>
      </c>
    </row>
    <row r="234" spans="1:10">
      <c r="A234" s="100">
        <v>233</v>
      </c>
      <c r="B234" s="57" t="s">
        <v>289</v>
      </c>
      <c r="D234" s="58">
        <f>'2020 Sum_Fall Order Form - V12'!$R$23</f>
        <v>0</v>
      </c>
      <c r="E234" s="58">
        <f>'2020 Sum_Fall Order Form - V12'!$R$23</f>
        <v>0</v>
      </c>
      <c r="F234" s="100">
        <v>1731407</v>
      </c>
      <c r="G234" s="61">
        <f>'2020 Sum_Fall Order Form - V12'!$R$164</f>
        <v>0</v>
      </c>
      <c r="H234" s="60">
        <f>'2020 Sum_Fall Order Form - V12'!$G$18</f>
        <v>0</v>
      </c>
      <c r="J234" s="106">
        <v>18146</v>
      </c>
    </row>
    <row r="235" spans="1:10">
      <c r="A235" s="100">
        <v>234</v>
      </c>
      <c r="B235" s="57" t="s">
        <v>289</v>
      </c>
      <c r="D235" s="58">
        <f>'2020 Sum_Fall Order Form - V12'!$R$23</f>
        <v>0</v>
      </c>
      <c r="E235" s="58">
        <f>'2020 Sum_Fall Order Form - V12'!$R$23</f>
        <v>0</v>
      </c>
      <c r="F235" s="100" t="s">
        <v>657</v>
      </c>
      <c r="G235" s="61">
        <f>'2020 Sum_Fall Order Form - V12'!$S$164</f>
        <v>0</v>
      </c>
      <c r="H235" s="60">
        <f>'2020 Sum_Fall Order Form - V12'!$G$18</f>
        <v>0</v>
      </c>
      <c r="J235" s="106">
        <v>18145</v>
      </c>
    </row>
    <row r="236" spans="1:10">
      <c r="A236" s="100">
        <v>235</v>
      </c>
      <c r="B236" s="57" t="s">
        <v>291</v>
      </c>
      <c r="D236" s="58">
        <f>'2020 Sum_Fall Order Form - V12'!$R$23</f>
        <v>0</v>
      </c>
      <c r="E236" s="58">
        <f>'2020 Sum_Fall Order Form - V12'!$R$23</f>
        <v>0</v>
      </c>
      <c r="F236" s="100">
        <v>1731807</v>
      </c>
      <c r="G236" s="61">
        <f>'2020 Sum_Fall Order Form - V12'!$R$165</f>
        <v>0</v>
      </c>
      <c r="H236" s="60">
        <f>'2020 Sum_Fall Order Form - V12'!$G$18</f>
        <v>0</v>
      </c>
      <c r="J236" s="106">
        <v>18148</v>
      </c>
    </row>
    <row r="237" spans="1:10">
      <c r="A237" s="100">
        <v>236</v>
      </c>
      <c r="B237" s="57" t="s">
        <v>291</v>
      </c>
      <c r="D237" s="58">
        <f>'2020 Sum_Fall Order Form - V12'!$R$23</f>
        <v>0</v>
      </c>
      <c r="E237" s="58">
        <f>'2020 Sum_Fall Order Form - V12'!$R$23</f>
        <v>0</v>
      </c>
      <c r="F237" s="100" t="s">
        <v>658</v>
      </c>
      <c r="G237" s="61">
        <f>'2020 Sum_Fall Order Form - V12'!$S$165</f>
        <v>0</v>
      </c>
      <c r="H237" s="60">
        <f>'2020 Sum_Fall Order Form - V12'!$G$18</f>
        <v>0</v>
      </c>
      <c r="J237" s="106">
        <v>18147</v>
      </c>
    </row>
    <row r="238" spans="1:10">
      <c r="A238" s="100">
        <v>237</v>
      </c>
      <c r="B238" s="57" t="s">
        <v>292</v>
      </c>
      <c r="D238" s="58">
        <f>'2020 Sum_Fall Order Form - V12'!$R$23</f>
        <v>0</v>
      </c>
      <c r="E238" s="58">
        <f>'2020 Sum_Fall Order Form - V12'!$R$23</f>
        <v>0</v>
      </c>
      <c r="F238" s="100">
        <v>1731427</v>
      </c>
      <c r="G238" s="61">
        <f>'2020 Sum_Fall Order Form - V12'!$R$166</f>
        <v>0</v>
      </c>
      <c r="H238" s="60">
        <f>'2020 Sum_Fall Order Form - V12'!$G$18</f>
        <v>0</v>
      </c>
      <c r="J238" s="106">
        <v>18149</v>
      </c>
    </row>
    <row r="239" spans="1:10">
      <c r="A239" s="100">
        <v>238</v>
      </c>
      <c r="B239" s="57" t="s">
        <v>292</v>
      </c>
      <c r="D239" s="58">
        <f>'2020 Sum_Fall Order Form - V12'!$R$23</f>
        <v>0</v>
      </c>
      <c r="E239" s="58">
        <f>'2020 Sum_Fall Order Form - V12'!$R$23</f>
        <v>0</v>
      </c>
      <c r="F239" s="100" t="s">
        <v>659</v>
      </c>
      <c r="G239" s="61">
        <f>'2020 Sum_Fall Order Form - V12'!$S$166</f>
        <v>0</v>
      </c>
      <c r="H239" s="60">
        <f>'2020 Sum_Fall Order Form - V12'!$G$18</f>
        <v>0</v>
      </c>
      <c r="J239" s="106">
        <v>18150</v>
      </c>
    </row>
    <row r="240" spans="1:10">
      <c r="A240" s="100">
        <v>239</v>
      </c>
      <c r="B240" s="57" t="s">
        <v>295</v>
      </c>
      <c r="D240" s="58">
        <f>'2020 Sum_Fall Order Form - V12'!$R$23</f>
        <v>0</v>
      </c>
      <c r="E240" s="58">
        <f>'2020 Sum_Fall Order Form - V12'!$R$23</f>
        <v>0</v>
      </c>
      <c r="F240" s="100">
        <v>1731557</v>
      </c>
      <c r="G240" s="61">
        <f>'2020 Sum_Fall Order Form - V12'!$R$167</f>
        <v>0</v>
      </c>
      <c r="H240" s="60">
        <f>'2020 Sum_Fall Order Form - V12'!$G$18</f>
        <v>0</v>
      </c>
      <c r="J240" s="106">
        <v>18154</v>
      </c>
    </row>
    <row r="241" spans="1:10">
      <c r="A241" s="100">
        <v>240</v>
      </c>
      <c r="B241" s="57" t="s">
        <v>295</v>
      </c>
      <c r="D241" s="58">
        <f>'2020 Sum_Fall Order Form - V12'!$R$23</f>
        <v>0</v>
      </c>
      <c r="E241" s="58">
        <f>'2020 Sum_Fall Order Form - V12'!$R$23</f>
        <v>0</v>
      </c>
      <c r="F241" s="100" t="s">
        <v>660</v>
      </c>
      <c r="G241" s="61">
        <f>'2020 Sum_Fall Order Form - V12'!$S$167</f>
        <v>0</v>
      </c>
      <c r="H241" s="60">
        <f>'2020 Sum_Fall Order Form - V12'!$G$18</f>
        <v>0</v>
      </c>
      <c r="J241" s="106">
        <v>18153</v>
      </c>
    </row>
    <row r="242" spans="1:10">
      <c r="A242" s="100">
        <v>241</v>
      </c>
      <c r="B242" s="57" t="s">
        <v>298</v>
      </c>
      <c r="D242" s="58">
        <f>'2020 Sum_Fall Order Form - V12'!$R$23</f>
        <v>0</v>
      </c>
      <c r="E242" s="58">
        <f>'2020 Sum_Fall Order Form - V12'!$R$23</f>
        <v>0</v>
      </c>
      <c r="F242" s="100">
        <v>1732147</v>
      </c>
      <c r="G242" s="61">
        <f>'2020 Sum_Fall Order Form - V12'!$R$169</f>
        <v>0</v>
      </c>
      <c r="H242" s="60">
        <f>'2020 Sum_Fall Order Form - V12'!$G$18</f>
        <v>0</v>
      </c>
      <c r="J242" s="106">
        <v>18155</v>
      </c>
    </row>
    <row r="243" spans="1:10">
      <c r="A243" s="100">
        <v>242</v>
      </c>
      <c r="B243" s="57" t="s">
        <v>298</v>
      </c>
      <c r="D243" s="58">
        <f>'2020 Sum_Fall Order Form - V12'!$R$23</f>
        <v>0</v>
      </c>
      <c r="E243" s="58">
        <f>'2020 Sum_Fall Order Form - V12'!$R$23</f>
        <v>0</v>
      </c>
      <c r="F243" s="100" t="s">
        <v>661</v>
      </c>
      <c r="G243" s="61">
        <f>'2020 Sum_Fall Order Form - V12'!$S$169</f>
        <v>0</v>
      </c>
      <c r="H243" s="60">
        <f>'2020 Sum_Fall Order Form - V12'!$G$18</f>
        <v>0</v>
      </c>
      <c r="J243" s="106">
        <v>18156</v>
      </c>
    </row>
    <row r="244" spans="1:10">
      <c r="A244" s="100">
        <v>243</v>
      </c>
      <c r="B244" s="57" t="s">
        <v>301</v>
      </c>
      <c r="D244" s="58">
        <f>'2020 Sum_Fall Order Form - V12'!$R$23</f>
        <v>0</v>
      </c>
      <c r="E244" s="58">
        <f>'2020 Sum_Fall Order Form - V12'!$R$23</f>
        <v>0</v>
      </c>
      <c r="F244" s="100">
        <v>1732167</v>
      </c>
      <c r="G244" s="61">
        <f>'2020 Sum_Fall Order Form - V12'!$R$170</f>
        <v>0</v>
      </c>
      <c r="H244" s="60">
        <f>'2020 Sum_Fall Order Form - V12'!$G$18</f>
        <v>0</v>
      </c>
      <c r="J244" s="106">
        <v>18159</v>
      </c>
    </row>
    <row r="245" spans="1:10">
      <c r="A245" s="100">
        <v>244</v>
      </c>
      <c r="B245" s="57" t="s">
        <v>301</v>
      </c>
      <c r="D245" s="58">
        <f>'2020 Sum_Fall Order Form - V12'!$R$23</f>
        <v>0</v>
      </c>
      <c r="E245" s="58">
        <f>'2020 Sum_Fall Order Form - V12'!$R$23</f>
        <v>0</v>
      </c>
      <c r="F245" s="100" t="s">
        <v>662</v>
      </c>
      <c r="G245" s="61">
        <f>'2020 Sum_Fall Order Form - V12'!$S$170</f>
        <v>0</v>
      </c>
      <c r="H245" s="60">
        <f>'2020 Sum_Fall Order Form - V12'!$G$18</f>
        <v>0</v>
      </c>
      <c r="J245" s="106">
        <v>18160</v>
      </c>
    </row>
    <row r="246" spans="1:10">
      <c r="A246" s="100">
        <v>245</v>
      </c>
      <c r="B246" s="57" t="s">
        <v>304</v>
      </c>
      <c r="D246" s="58">
        <f>'2020 Sum_Fall Order Form - V12'!$R$23</f>
        <v>0</v>
      </c>
      <c r="E246" s="58">
        <f>'2020 Sum_Fall Order Form - V12'!$R$23</f>
        <v>0</v>
      </c>
      <c r="F246" s="100">
        <v>1732177</v>
      </c>
      <c r="G246" s="61">
        <f>'2020 Sum_Fall Order Form - V12'!$R$171</f>
        <v>0</v>
      </c>
      <c r="H246" s="60">
        <f>'2020 Sum_Fall Order Form - V12'!$G$18</f>
        <v>0</v>
      </c>
      <c r="J246" s="106">
        <v>18161</v>
      </c>
    </row>
    <row r="247" spans="1:10">
      <c r="A247" s="100">
        <v>246</v>
      </c>
      <c r="B247" s="57" t="s">
        <v>304</v>
      </c>
      <c r="D247" s="58">
        <f>'2020 Sum_Fall Order Form - V12'!$R$23</f>
        <v>0</v>
      </c>
      <c r="E247" s="58">
        <f>'2020 Sum_Fall Order Form - V12'!$R$23</f>
        <v>0</v>
      </c>
      <c r="F247" s="100" t="s">
        <v>663</v>
      </c>
      <c r="G247" s="61">
        <f>'2020 Sum_Fall Order Form - V12'!$S$171</f>
        <v>0</v>
      </c>
      <c r="H247" s="60">
        <f>'2020 Sum_Fall Order Form - V12'!$G$18</f>
        <v>0</v>
      </c>
      <c r="J247" s="106">
        <v>18162</v>
      </c>
    </row>
    <row r="248" spans="1:10">
      <c r="A248" s="100">
        <v>247</v>
      </c>
      <c r="B248" s="57" t="s">
        <v>308</v>
      </c>
      <c r="D248" s="58">
        <f>'2020 Sum_Fall Order Form - V12'!$R$23</f>
        <v>0</v>
      </c>
      <c r="E248" s="58">
        <f>'2020 Sum_Fall Order Form - V12'!$R$23</f>
        <v>0</v>
      </c>
      <c r="F248" s="100">
        <v>7532857</v>
      </c>
      <c r="G248" s="61">
        <f>'2020 Sum_Fall Order Form - V12'!$R$173</f>
        <v>0</v>
      </c>
      <c r="H248" s="60">
        <f>'2020 Sum_Fall Order Form - V12'!$G$18</f>
        <v>0</v>
      </c>
      <c r="J248" s="106">
        <v>19629</v>
      </c>
    </row>
    <row r="249" spans="1:10">
      <c r="A249" s="100">
        <v>248</v>
      </c>
      <c r="B249" s="57" t="s">
        <v>308</v>
      </c>
      <c r="D249" s="58">
        <f>'2020 Sum_Fall Order Form - V12'!$R$23</f>
        <v>0</v>
      </c>
      <c r="E249" s="58">
        <f>'2020 Sum_Fall Order Form - V12'!$R$23</f>
        <v>0</v>
      </c>
      <c r="F249" s="100" t="s">
        <v>664</v>
      </c>
      <c r="G249" s="61">
        <f>'2020 Sum_Fall Order Form - V12'!$S$173</f>
        <v>0</v>
      </c>
      <c r="H249" s="60">
        <f>'2020 Sum_Fall Order Form - V12'!$G$18</f>
        <v>0</v>
      </c>
      <c r="J249" s="106">
        <v>19630</v>
      </c>
    </row>
    <row r="250" spans="1:10">
      <c r="A250" s="100">
        <v>249</v>
      </c>
      <c r="B250" s="57" t="s">
        <v>310</v>
      </c>
      <c r="D250" s="58">
        <f>'2020 Sum_Fall Order Form - V12'!$R$23</f>
        <v>0</v>
      </c>
      <c r="E250" s="58">
        <f>'2020 Sum_Fall Order Form - V12'!$R$23</f>
        <v>0</v>
      </c>
      <c r="F250" s="100">
        <v>7532977</v>
      </c>
      <c r="G250" s="61">
        <f>'2020 Sum_Fall Order Form - V12'!$R$174</f>
        <v>0</v>
      </c>
      <c r="H250" s="60">
        <f>'2020 Sum_Fall Order Form - V12'!$G$18</f>
        <v>0</v>
      </c>
      <c r="J250" s="106">
        <v>19631</v>
      </c>
    </row>
    <row r="251" spans="1:10">
      <c r="A251" s="100">
        <v>250</v>
      </c>
      <c r="B251" s="57" t="s">
        <v>310</v>
      </c>
      <c r="D251" s="58">
        <f>'2020 Sum_Fall Order Form - V12'!$R$23</f>
        <v>0</v>
      </c>
      <c r="E251" s="58">
        <f>'2020 Sum_Fall Order Form - V12'!$R$23</f>
        <v>0</v>
      </c>
      <c r="F251" s="100" t="s">
        <v>665</v>
      </c>
      <c r="G251" s="61">
        <f>'2020 Sum_Fall Order Form - V12'!$S$174</f>
        <v>0</v>
      </c>
      <c r="H251" s="60">
        <f>'2020 Sum_Fall Order Form - V12'!$G$18</f>
        <v>0</v>
      </c>
      <c r="J251" s="106">
        <v>19632</v>
      </c>
    </row>
    <row r="252" spans="1:10">
      <c r="A252" s="100">
        <v>251</v>
      </c>
      <c r="B252" s="57" t="s">
        <v>312</v>
      </c>
      <c r="D252" s="58">
        <f>'2020 Sum_Fall Order Form - V12'!$R$23</f>
        <v>0</v>
      </c>
      <c r="E252" s="58">
        <f>'2020 Sum_Fall Order Form - V12'!$R$23</f>
        <v>0</v>
      </c>
      <c r="F252" s="100">
        <v>1733107</v>
      </c>
      <c r="G252" s="61">
        <f>'2020 Sum_Fall Order Form - V12'!$R$175</f>
        <v>0</v>
      </c>
      <c r="H252" s="60">
        <f>'2020 Sum_Fall Order Form - V12'!$G$18</f>
        <v>0</v>
      </c>
      <c r="J252" s="106">
        <v>5307</v>
      </c>
    </row>
    <row r="253" spans="1:10">
      <c r="A253" s="100">
        <v>252</v>
      </c>
      <c r="B253" s="57" t="s">
        <v>312</v>
      </c>
      <c r="D253" s="58">
        <f>'2020 Sum_Fall Order Form - V12'!$R$23</f>
        <v>0</v>
      </c>
      <c r="E253" s="58">
        <f>'2020 Sum_Fall Order Form - V12'!$R$23</f>
        <v>0</v>
      </c>
      <c r="F253" s="100" t="s">
        <v>666</v>
      </c>
      <c r="G253" s="61">
        <f>'2020 Sum_Fall Order Form - V12'!$S$175</f>
        <v>0</v>
      </c>
      <c r="H253" s="60">
        <f>'2020 Sum_Fall Order Form - V12'!$G$18</f>
        <v>0</v>
      </c>
      <c r="J253" s="106">
        <v>5814</v>
      </c>
    </row>
    <row r="254" spans="1:10">
      <c r="A254" s="100">
        <v>253</v>
      </c>
      <c r="B254" s="57" t="s">
        <v>313</v>
      </c>
      <c r="D254" s="58">
        <f>'2020 Sum_Fall Order Form - V12'!$R$23</f>
        <v>0</v>
      </c>
      <c r="E254" s="58">
        <f>'2020 Sum_Fall Order Form - V12'!$R$23</f>
        <v>0</v>
      </c>
      <c r="F254" s="100">
        <v>1733307</v>
      </c>
      <c r="G254" s="61">
        <f>'2020 Sum_Fall Order Form - V12'!$R$176</f>
        <v>0</v>
      </c>
      <c r="H254" s="60">
        <f>'2020 Sum_Fall Order Form - V12'!$G$18</f>
        <v>0</v>
      </c>
      <c r="J254" s="106">
        <v>5394</v>
      </c>
    </row>
    <row r="255" spans="1:10">
      <c r="A255" s="100">
        <v>254</v>
      </c>
      <c r="B255" s="57" t="s">
        <v>313</v>
      </c>
      <c r="D255" s="58">
        <f>'2020 Sum_Fall Order Form - V12'!$R$23</f>
        <v>0</v>
      </c>
      <c r="E255" s="58">
        <f>'2020 Sum_Fall Order Form - V12'!$R$23</f>
        <v>0</v>
      </c>
      <c r="F255" s="100" t="s">
        <v>667</v>
      </c>
      <c r="G255" s="61">
        <f>'2020 Sum_Fall Order Form - V12'!$S$176</f>
        <v>0</v>
      </c>
      <c r="H255" s="60">
        <f>'2020 Sum_Fall Order Form - V12'!$G$18</f>
        <v>0</v>
      </c>
      <c r="J255" s="106">
        <v>5815</v>
      </c>
    </row>
    <row r="256" spans="1:10">
      <c r="A256" s="100">
        <v>255</v>
      </c>
      <c r="B256" s="57" t="s">
        <v>313</v>
      </c>
      <c r="D256" s="58">
        <f>'2020 Sum_Fall Order Form - V12'!$R$23</f>
        <v>0</v>
      </c>
      <c r="E256" s="58">
        <f>'2020 Sum_Fall Order Form - V12'!$R$23</f>
        <v>0</v>
      </c>
      <c r="F256" s="100">
        <v>7533307</v>
      </c>
      <c r="G256" s="61">
        <f>'2020 Sum_Fall Order Form - V12'!$R$177</f>
        <v>0</v>
      </c>
      <c r="H256" s="60">
        <f>'2020 Sum_Fall Order Form - V12'!$G$18</f>
        <v>0</v>
      </c>
      <c r="J256" s="106">
        <v>19634</v>
      </c>
    </row>
    <row r="257" spans="1:10">
      <c r="A257" s="100">
        <v>256</v>
      </c>
      <c r="B257" s="57" t="s">
        <v>313</v>
      </c>
      <c r="D257" s="58">
        <f>'2020 Sum_Fall Order Form - V12'!$R$23</f>
        <v>0</v>
      </c>
      <c r="E257" s="58">
        <f>'2020 Sum_Fall Order Form - V12'!$R$23</f>
        <v>0</v>
      </c>
      <c r="F257" s="100" t="s">
        <v>668</v>
      </c>
      <c r="G257" s="61">
        <f>'2020 Sum_Fall Order Form - V12'!$S$177</f>
        <v>0</v>
      </c>
      <c r="H257" s="60">
        <f>'2020 Sum_Fall Order Form - V12'!$G$18</f>
        <v>0</v>
      </c>
      <c r="J257" s="106">
        <v>19633</v>
      </c>
    </row>
    <row r="258" spans="1:10">
      <c r="A258" s="100">
        <v>257</v>
      </c>
      <c r="B258" s="57" t="s">
        <v>315</v>
      </c>
      <c r="D258" s="58">
        <f>'2020 Sum_Fall Order Form - V12'!$R$23</f>
        <v>0</v>
      </c>
      <c r="E258" s="58">
        <f>'2020 Sum_Fall Order Form - V12'!$R$23</f>
        <v>0</v>
      </c>
      <c r="F258" s="100">
        <v>7133604</v>
      </c>
      <c r="G258" s="61">
        <f>'2020 Sum_Fall Order Form - V12'!$R$178</f>
        <v>0</v>
      </c>
      <c r="H258" s="60">
        <f>'2020 Sum_Fall Order Form - V12'!$G$18</f>
        <v>0</v>
      </c>
      <c r="J258" s="106">
        <v>19715</v>
      </c>
    </row>
    <row r="259" spans="1:10">
      <c r="A259" s="100">
        <v>258</v>
      </c>
      <c r="B259" s="57" t="s">
        <v>315</v>
      </c>
      <c r="D259" s="58">
        <f>'2020 Sum_Fall Order Form - V12'!$R$23</f>
        <v>0</v>
      </c>
      <c r="E259" s="58">
        <f>'2020 Sum_Fall Order Form - V12'!$R$23</f>
        <v>0</v>
      </c>
      <c r="F259" s="100" t="s">
        <v>669</v>
      </c>
      <c r="G259" s="61">
        <f>'2020 Sum_Fall Order Form - V12'!$S$178</f>
        <v>0</v>
      </c>
      <c r="H259" s="60">
        <f>'2020 Sum_Fall Order Form - V12'!$G$18</f>
        <v>0</v>
      </c>
      <c r="J259" s="106">
        <v>19716</v>
      </c>
    </row>
    <row r="260" spans="1:10">
      <c r="A260" s="100">
        <v>259</v>
      </c>
      <c r="B260" s="57" t="s">
        <v>318</v>
      </c>
      <c r="D260" s="58">
        <f>'2020 Sum_Fall Order Form - V12'!$R$23</f>
        <v>0</v>
      </c>
      <c r="E260" s="58">
        <f>'2020 Sum_Fall Order Form - V12'!$R$23</f>
        <v>0</v>
      </c>
      <c r="F260" s="100">
        <v>1734207</v>
      </c>
      <c r="G260" s="61">
        <f>'2020 Sum_Fall Order Form - V12'!$R$179</f>
        <v>0</v>
      </c>
      <c r="H260" s="60">
        <f>'2020 Sum_Fall Order Form - V12'!$G$18</f>
        <v>0</v>
      </c>
      <c r="J260" s="106">
        <v>5324</v>
      </c>
    </row>
    <row r="261" spans="1:10">
      <c r="A261" s="100">
        <v>260</v>
      </c>
      <c r="B261" s="57" t="s">
        <v>318</v>
      </c>
      <c r="D261" s="58">
        <f>'2020 Sum_Fall Order Form - V12'!$R$23</f>
        <v>0</v>
      </c>
      <c r="E261" s="58">
        <f>'2020 Sum_Fall Order Form - V12'!$R$23</f>
        <v>0</v>
      </c>
      <c r="F261" s="100" t="s">
        <v>670</v>
      </c>
      <c r="G261" s="61">
        <f>'2020 Sum_Fall Order Form - V12'!$S$179</f>
        <v>0</v>
      </c>
      <c r="H261" s="60">
        <f>'2020 Sum_Fall Order Form - V12'!$G$18</f>
        <v>0</v>
      </c>
      <c r="J261" s="106">
        <v>5818</v>
      </c>
    </row>
    <row r="262" spans="1:10">
      <c r="A262" s="100">
        <v>261</v>
      </c>
      <c r="B262" s="57" t="s">
        <v>671</v>
      </c>
      <c r="D262" s="58">
        <f>'2020 Sum_Fall Order Form - V12'!$R$23</f>
        <v>0</v>
      </c>
      <c r="E262" s="58">
        <f>'2020 Sum_Fall Order Form - V12'!$R$23</f>
        <v>0</v>
      </c>
      <c r="F262" s="100">
        <v>1733937</v>
      </c>
      <c r="G262" s="61">
        <f>'2020 Sum_Fall Order Form - V12'!$R$180</f>
        <v>0</v>
      </c>
      <c r="H262" s="60">
        <f>'2020 Sum_Fall Order Form - V12'!$G$18</f>
        <v>0</v>
      </c>
      <c r="J262" s="106">
        <v>18163</v>
      </c>
    </row>
    <row r="263" spans="1:10">
      <c r="A263" s="100">
        <v>262</v>
      </c>
      <c r="B263" s="57" t="s">
        <v>671</v>
      </c>
      <c r="D263" s="58">
        <f>'2020 Sum_Fall Order Form - V12'!$R$23</f>
        <v>0</v>
      </c>
      <c r="E263" s="58">
        <f>'2020 Sum_Fall Order Form - V12'!$R$23</f>
        <v>0</v>
      </c>
      <c r="F263" s="100" t="s">
        <v>672</v>
      </c>
      <c r="G263" s="61">
        <f>'2020 Sum_Fall Order Form - V12'!$S$180</f>
        <v>0</v>
      </c>
      <c r="H263" s="60">
        <f>'2020 Sum_Fall Order Form - V12'!$G$18</f>
        <v>0</v>
      </c>
      <c r="J263" s="106">
        <v>18164</v>
      </c>
    </row>
    <row r="264" spans="1:10">
      <c r="A264" s="100">
        <v>263</v>
      </c>
      <c r="B264" s="57" t="s">
        <v>322</v>
      </c>
      <c r="D264" s="58">
        <f>'2020 Sum_Fall Order Form - V12'!$R$23</f>
        <v>0</v>
      </c>
      <c r="E264" s="58">
        <f>'2020 Sum_Fall Order Form - V12'!$R$23</f>
        <v>0</v>
      </c>
      <c r="F264" s="100">
        <v>7533957</v>
      </c>
      <c r="G264" s="61">
        <f>'2020 Sum_Fall Order Form - V12'!$R$181</f>
        <v>0</v>
      </c>
      <c r="H264" s="60">
        <f>'2020 Sum_Fall Order Form - V12'!$G$18</f>
        <v>0</v>
      </c>
      <c r="J264" s="106">
        <v>19635</v>
      </c>
    </row>
    <row r="265" spans="1:10">
      <c r="A265" s="100">
        <v>264</v>
      </c>
      <c r="B265" s="57" t="s">
        <v>322</v>
      </c>
      <c r="D265" s="58">
        <f>'2020 Sum_Fall Order Form - V12'!$R$23</f>
        <v>0</v>
      </c>
      <c r="E265" s="58">
        <f>'2020 Sum_Fall Order Form - V12'!$R$23</f>
        <v>0</v>
      </c>
      <c r="F265" s="100" t="s">
        <v>673</v>
      </c>
      <c r="G265" s="61">
        <f>'2020 Sum_Fall Order Form - V12'!$S$181</f>
        <v>0</v>
      </c>
      <c r="H265" s="60">
        <f>'2020 Sum_Fall Order Form - V12'!$G$18</f>
        <v>0</v>
      </c>
      <c r="J265" s="106">
        <v>19636</v>
      </c>
    </row>
    <row r="266" spans="1:10">
      <c r="A266" s="100">
        <v>265</v>
      </c>
      <c r="B266" s="57" t="s">
        <v>324</v>
      </c>
      <c r="D266" s="58">
        <f>'2020 Sum_Fall Order Form - V12'!$R$23</f>
        <v>0</v>
      </c>
      <c r="E266" s="58">
        <f>'2020 Sum_Fall Order Form - V12'!$R$23</f>
        <v>0</v>
      </c>
      <c r="F266" s="100">
        <v>1733967</v>
      </c>
      <c r="G266" s="61">
        <f>'2020 Sum_Fall Order Form - V12'!$R$182</f>
        <v>0</v>
      </c>
      <c r="H266" s="60">
        <f>'2020 Sum_Fall Order Form - V12'!$G$18</f>
        <v>0</v>
      </c>
      <c r="J266" s="106">
        <v>5397</v>
      </c>
    </row>
    <row r="267" spans="1:10">
      <c r="A267" s="100">
        <v>266</v>
      </c>
      <c r="B267" s="57" t="s">
        <v>324</v>
      </c>
      <c r="D267" s="58">
        <f>'2020 Sum_Fall Order Form - V12'!$R$23</f>
        <v>0</v>
      </c>
      <c r="E267" s="58">
        <f>'2020 Sum_Fall Order Form - V12'!$R$23</f>
        <v>0</v>
      </c>
      <c r="F267" s="100" t="s">
        <v>674</v>
      </c>
      <c r="G267" s="61">
        <f>'2020 Sum_Fall Order Form - V12'!$S$182</f>
        <v>0</v>
      </c>
      <c r="H267" s="60">
        <f>'2020 Sum_Fall Order Form - V12'!$G$18</f>
        <v>0</v>
      </c>
      <c r="J267" s="106">
        <v>5816</v>
      </c>
    </row>
    <row r="268" spans="1:10">
      <c r="A268" s="100">
        <v>267</v>
      </c>
      <c r="B268" s="57" t="s">
        <v>324</v>
      </c>
      <c r="D268" s="58">
        <f>'2020 Sum_Fall Order Form - V12'!$R$23</f>
        <v>0</v>
      </c>
      <c r="E268" s="58">
        <f>'2020 Sum_Fall Order Form - V12'!$R$23</f>
        <v>0</v>
      </c>
      <c r="F268" s="100">
        <v>7533967</v>
      </c>
      <c r="G268" s="61">
        <f>'2020 Sum_Fall Order Form - V12'!$R$183</f>
        <v>0</v>
      </c>
      <c r="H268" s="60">
        <f>'2020 Sum_Fall Order Form - V12'!$G$18</f>
        <v>0</v>
      </c>
      <c r="J268" s="106">
        <v>19638</v>
      </c>
    </row>
    <row r="269" spans="1:10">
      <c r="A269" s="100">
        <v>268</v>
      </c>
      <c r="B269" s="57" t="s">
        <v>324</v>
      </c>
      <c r="D269" s="58">
        <f>'2020 Sum_Fall Order Form - V12'!$R$23</f>
        <v>0</v>
      </c>
      <c r="E269" s="58">
        <f>'2020 Sum_Fall Order Form - V12'!$R$23</f>
        <v>0</v>
      </c>
      <c r="F269" s="100" t="s">
        <v>675</v>
      </c>
      <c r="G269" s="61">
        <f>'2020 Sum_Fall Order Form - V12'!$S$183</f>
        <v>0</v>
      </c>
      <c r="H269" s="60">
        <f>'2020 Sum_Fall Order Form - V12'!$G$18</f>
        <v>0</v>
      </c>
      <c r="J269" s="106">
        <v>19637</v>
      </c>
    </row>
    <row r="270" spans="1:10">
      <c r="A270" s="100">
        <v>269</v>
      </c>
      <c r="B270" s="57" t="s">
        <v>326</v>
      </c>
      <c r="D270" s="58">
        <f>'2020 Sum_Fall Order Form - V12'!$R$23</f>
        <v>0</v>
      </c>
      <c r="E270" s="58">
        <f>'2020 Sum_Fall Order Form - V12'!$R$23</f>
        <v>0</v>
      </c>
      <c r="F270" s="100">
        <v>1734007</v>
      </c>
      <c r="G270" s="61">
        <f>'2020 Sum_Fall Order Form - V12'!$R$184</f>
        <v>0</v>
      </c>
      <c r="H270" s="60">
        <f>'2020 Sum_Fall Order Form - V12'!$G$18</f>
        <v>0</v>
      </c>
      <c r="J270" s="106">
        <v>5355</v>
      </c>
    </row>
    <row r="271" spans="1:10">
      <c r="A271" s="100">
        <v>270</v>
      </c>
      <c r="B271" s="57" t="s">
        <v>326</v>
      </c>
      <c r="D271" s="58">
        <f>'2020 Sum_Fall Order Form - V12'!$R$23</f>
        <v>0</v>
      </c>
      <c r="E271" s="58">
        <f>'2020 Sum_Fall Order Form - V12'!$R$23</f>
        <v>0</v>
      </c>
      <c r="F271" s="100" t="s">
        <v>676</v>
      </c>
      <c r="G271" s="61">
        <f>'2020 Sum_Fall Order Form - V12'!$S$184</f>
        <v>0</v>
      </c>
      <c r="H271" s="60">
        <f>'2020 Sum_Fall Order Form - V12'!$G$18</f>
        <v>0</v>
      </c>
      <c r="J271" s="106">
        <v>5817</v>
      </c>
    </row>
    <row r="272" spans="1:10">
      <c r="A272" s="100">
        <v>271</v>
      </c>
      <c r="B272" s="57" t="s">
        <v>328</v>
      </c>
      <c r="D272" s="58">
        <f>'2020 Sum_Fall Order Form - V12'!$R$23</f>
        <v>0</v>
      </c>
      <c r="E272" s="58">
        <f>'2020 Sum_Fall Order Form - V12'!$R$23</f>
        <v>0</v>
      </c>
      <c r="F272" s="100">
        <v>7534107</v>
      </c>
      <c r="G272" s="61">
        <f>'2020 Sum_Fall Order Form - V12'!$R$185</f>
        <v>0</v>
      </c>
      <c r="H272" s="60">
        <f>'2020 Sum_Fall Order Form - V12'!$G$18</f>
        <v>0</v>
      </c>
      <c r="J272" s="106">
        <v>19639</v>
      </c>
    </row>
    <row r="273" spans="1:10">
      <c r="A273" s="100">
        <v>272</v>
      </c>
      <c r="B273" s="57" t="s">
        <v>328</v>
      </c>
      <c r="D273" s="58">
        <f>'2020 Sum_Fall Order Form - V12'!$R$23</f>
        <v>0</v>
      </c>
      <c r="E273" s="58">
        <f>'2020 Sum_Fall Order Form - V12'!$R$23</f>
        <v>0</v>
      </c>
      <c r="F273" s="100" t="s">
        <v>677</v>
      </c>
      <c r="G273" s="61">
        <f>'2020 Sum_Fall Order Form - V12'!$S$185</f>
        <v>0</v>
      </c>
      <c r="H273" s="60">
        <f>'2020 Sum_Fall Order Form - V12'!$G$18</f>
        <v>0</v>
      </c>
      <c r="J273" s="106">
        <v>19640</v>
      </c>
    </row>
    <row r="274" spans="1:10">
      <c r="A274" s="100">
        <v>273</v>
      </c>
      <c r="B274" s="57" t="s">
        <v>328</v>
      </c>
      <c r="D274" s="58">
        <f>'2020 Sum_Fall Order Form - V12'!$R$23</f>
        <v>0</v>
      </c>
      <c r="E274" s="58">
        <f>'2020 Sum_Fall Order Form - V12'!$R$23</f>
        <v>0</v>
      </c>
      <c r="F274" s="100">
        <v>7134104</v>
      </c>
      <c r="G274" s="61">
        <f>'2020 Sum_Fall Order Form - V12'!$R$186</f>
        <v>0</v>
      </c>
      <c r="H274" s="60">
        <f>'2020 Sum_Fall Order Form - V12'!$G$18</f>
        <v>0</v>
      </c>
      <c r="J274" s="106">
        <v>19717</v>
      </c>
    </row>
    <row r="275" spans="1:10">
      <c r="A275" s="100">
        <v>274</v>
      </c>
      <c r="B275" s="57" t="s">
        <v>328</v>
      </c>
      <c r="D275" s="58">
        <f>'2020 Sum_Fall Order Form - V12'!$R$23</f>
        <v>0</v>
      </c>
      <c r="E275" s="58">
        <f>'2020 Sum_Fall Order Form - V12'!$R$23</f>
        <v>0</v>
      </c>
      <c r="F275" s="100" t="s">
        <v>678</v>
      </c>
      <c r="G275" s="61">
        <f>'2020 Sum_Fall Order Form - V12'!$S$186</f>
        <v>0</v>
      </c>
      <c r="H275" s="60">
        <f>'2020 Sum_Fall Order Form - V12'!$G$18</f>
        <v>0</v>
      </c>
      <c r="J275" s="106">
        <v>19718</v>
      </c>
    </row>
    <row r="276" spans="1:10">
      <c r="A276" s="100">
        <v>275</v>
      </c>
      <c r="B276" s="57" t="s">
        <v>330</v>
      </c>
      <c r="D276" s="58">
        <f>'2020 Sum_Fall Order Form - V12'!$R$23</f>
        <v>0</v>
      </c>
      <c r="E276" s="58">
        <f>'2020 Sum_Fall Order Form - V12'!$R$23</f>
        <v>0</v>
      </c>
      <c r="F276" s="100">
        <v>7534137</v>
      </c>
      <c r="G276" s="61">
        <f>'2020 Sum_Fall Order Form - V12'!$R$187</f>
        <v>0</v>
      </c>
      <c r="H276" s="60">
        <f>'2020 Sum_Fall Order Form - V12'!$G$18</f>
        <v>0</v>
      </c>
      <c r="J276" s="106">
        <v>19641</v>
      </c>
    </row>
    <row r="277" spans="1:10">
      <c r="A277" s="100">
        <v>276</v>
      </c>
      <c r="B277" s="57" t="s">
        <v>330</v>
      </c>
      <c r="D277" s="58">
        <f>'2020 Sum_Fall Order Form - V12'!$R$23</f>
        <v>0</v>
      </c>
      <c r="E277" s="58">
        <f>'2020 Sum_Fall Order Form - V12'!$R$23</f>
        <v>0</v>
      </c>
      <c r="F277" s="100" t="s">
        <v>679</v>
      </c>
      <c r="G277" s="61">
        <f>'2020 Sum_Fall Order Form - V12'!$S$187</f>
        <v>0</v>
      </c>
      <c r="H277" s="60">
        <f>'2020 Sum_Fall Order Form - V12'!$G$18</f>
        <v>0</v>
      </c>
      <c r="J277" s="106">
        <v>19642</v>
      </c>
    </row>
    <row r="278" spans="1:10">
      <c r="A278" s="100">
        <v>277</v>
      </c>
      <c r="B278" s="57" t="s">
        <v>332</v>
      </c>
      <c r="D278" s="58">
        <f>'2020 Sum_Fall Order Form - V12'!$R$23</f>
        <v>0</v>
      </c>
      <c r="E278" s="58">
        <f>'2020 Sum_Fall Order Form - V12'!$R$23</f>
        <v>0</v>
      </c>
      <c r="F278" s="100">
        <v>1734407</v>
      </c>
      <c r="G278" s="61">
        <f>'2020 Sum_Fall Order Form - V12'!$R$188</f>
        <v>0</v>
      </c>
      <c r="H278" s="60">
        <f>'2020 Sum_Fall Order Form - V12'!$G$18</f>
        <v>0</v>
      </c>
      <c r="J278" s="106">
        <v>5297</v>
      </c>
    </row>
    <row r="279" spans="1:10">
      <c r="A279" s="100">
        <v>278</v>
      </c>
      <c r="B279" s="57" t="s">
        <v>332</v>
      </c>
      <c r="D279" s="58">
        <f>'2020 Sum_Fall Order Form - V12'!$R$23</f>
        <v>0</v>
      </c>
      <c r="E279" s="58">
        <f>'2020 Sum_Fall Order Form - V12'!$R$23</f>
        <v>0</v>
      </c>
      <c r="F279" s="100" t="s">
        <v>680</v>
      </c>
      <c r="G279" s="61">
        <f>'2020 Sum_Fall Order Form - V12'!$S$188</f>
        <v>0</v>
      </c>
      <c r="H279" s="60">
        <f>'2020 Sum_Fall Order Form - V12'!$G$18</f>
        <v>0</v>
      </c>
      <c r="J279" s="106">
        <v>5819</v>
      </c>
    </row>
    <row r="280" spans="1:10">
      <c r="A280" s="100">
        <v>279</v>
      </c>
      <c r="B280" s="57" t="s">
        <v>332</v>
      </c>
      <c r="D280" s="58">
        <f>'2020 Sum_Fall Order Form - V12'!$R$23</f>
        <v>0</v>
      </c>
      <c r="E280" s="58">
        <f>'2020 Sum_Fall Order Form - V12'!$R$23</f>
        <v>0</v>
      </c>
      <c r="F280" s="100">
        <v>7534407</v>
      </c>
      <c r="G280" s="61">
        <f>'2020 Sum_Fall Order Form - V12'!$R$189</f>
        <v>0</v>
      </c>
      <c r="H280" s="60">
        <f>'2020 Sum_Fall Order Form - V12'!$G$18</f>
        <v>0</v>
      </c>
      <c r="J280" s="106">
        <v>19644</v>
      </c>
    </row>
    <row r="281" spans="1:10">
      <c r="A281" s="100">
        <v>280</v>
      </c>
      <c r="B281" s="57" t="s">
        <v>332</v>
      </c>
      <c r="D281" s="58">
        <f>'2020 Sum_Fall Order Form - V12'!$R$23</f>
        <v>0</v>
      </c>
      <c r="E281" s="58">
        <f>'2020 Sum_Fall Order Form - V12'!$R$23</f>
        <v>0</v>
      </c>
      <c r="F281" s="100" t="s">
        <v>681</v>
      </c>
      <c r="G281" s="61">
        <f>'2020 Sum_Fall Order Form - V12'!$S$189</f>
        <v>0</v>
      </c>
      <c r="H281" s="60">
        <f>'2020 Sum_Fall Order Form - V12'!$G$18</f>
        <v>0</v>
      </c>
      <c r="J281" s="106">
        <v>19643</v>
      </c>
    </row>
    <row r="282" spans="1:10">
      <c r="A282" s="100">
        <v>281</v>
      </c>
      <c r="B282" s="57" t="s">
        <v>333</v>
      </c>
      <c r="D282" s="58">
        <f>'2020 Sum_Fall Order Form - V12'!$R$23</f>
        <v>0</v>
      </c>
      <c r="E282" s="58">
        <f>'2020 Sum_Fall Order Form - V12'!$R$23</f>
        <v>0</v>
      </c>
      <c r="F282" s="100">
        <v>1734507</v>
      </c>
      <c r="G282" s="61">
        <f>'2020 Sum_Fall Order Form - V12'!$R$190</f>
        <v>0</v>
      </c>
      <c r="H282" s="60">
        <f>'2020 Sum_Fall Order Form - V12'!$G$18</f>
        <v>0</v>
      </c>
      <c r="J282" s="106">
        <v>5382</v>
      </c>
    </row>
    <row r="283" spans="1:10">
      <c r="A283" s="100">
        <v>282</v>
      </c>
      <c r="B283" s="57" t="s">
        <v>333</v>
      </c>
      <c r="D283" s="58">
        <f>'2020 Sum_Fall Order Form - V12'!$R$23</f>
        <v>0</v>
      </c>
      <c r="E283" s="58">
        <f>'2020 Sum_Fall Order Form - V12'!$R$23</f>
        <v>0</v>
      </c>
      <c r="F283" s="100" t="s">
        <v>682</v>
      </c>
      <c r="G283" s="61">
        <f>'2020 Sum_Fall Order Form - V12'!$S$190</f>
        <v>0</v>
      </c>
      <c r="H283" s="60">
        <f>'2020 Sum_Fall Order Form - V12'!$G$18</f>
        <v>0</v>
      </c>
      <c r="J283" s="106">
        <v>5820</v>
      </c>
    </row>
    <row r="284" spans="1:10">
      <c r="A284" s="100">
        <v>283</v>
      </c>
      <c r="B284" s="57" t="s">
        <v>333</v>
      </c>
      <c r="D284" s="58">
        <f>'2020 Sum_Fall Order Form - V12'!$R$23</f>
        <v>0</v>
      </c>
      <c r="E284" s="58">
        <f>'2020 Sum_Fall Order Form - V12'!$R$23</f>
        <v>0</v>
      </c>
      <c r="F284" s="100">
        <v>7534507</v>
      </c>
      <c r="G284" s="61">
        <f>'2020 Sum_Fall Order Form - V12'!$R$191</f>
        <v>0</v>
      </c>
      <c r="H284" s="60">
        <f>'2020 Sum_Fall Order Form - V12'!$G$18</f>
        <v>0</v>
      </c>
      <c r="J284" s="106">
        <v>19645</v>
      </c>
    </row>
    <row r="285" spans="1:10">
      <c r="A285" s="100">
        <v>284</v>
      </c>
      <c r="B285" s="57" t="s">
        <v>333</v>
      </c>
      <c r="D285" s="58">
        <f>'2020 Sum_Fall Order Form - V12'!$R$23</f>
        <v>0</v>
      </c>
      <c r="E285" s="58">
        <f>'2020 Sum_Fall Order Form - V12'!$R$23</f>
        <v>0</v>
      </c>
      <c r="F285" s="100" t="s">
        <v>683</v>
      </c>
      <c r="G285" s="61">
        <f>'2020 Sum_Fall Order Form - V12'!$S$191</f>
        <v>0</v>
      </c>
      <c r="H285" s="60">
        <f>'2020 Sum_Fall Order Form - V12'!$G$18</f>
        <v>0</v>
      </c>
      <c r="J285" s="106">
        <v>19646</v>
      </c>
    </row>
    <row r="286" spans="1:10">
      <c r="A286" s="100">
        <v>285</v>
      </c>
      <c r="B286" s="57" t="s">
        <v>335</v>
      </c>
      <c r="D286" s="58">
        <f>'2020 Sum_Fall Order Form - V12'!$R$23</f>
        <v>0</v>
      </c>
      <c r="E286" s="58">
        <f>'2020 Sum_Fall Order Form - V12'!$R$23</f>
        <v>0</v>
      </c>
      <c r="F286" s="100">
        <v>7535007</v>
      </c>
      <c r="G286" s="61">
        <f>'2020 Sum_Fall Order Form - V12'!$R$192</f>
        <v>0</v>
      </c>
      <c r="H286" s="60">
        <f>'2020 Sum_Fall Order Form - V12'!$G$18</f>
        <v>0</v>
      </c>
      <c r="J286" s="106">
        <v>19648</v>
      </c>
    </row>
    <row r="287" spans="1:10">
      <c r="A287" s="100">
        <v>286</v>
      </c>
      <c r="B287" s="57" t="s">
        <v>335</v>
      </c>
      <c r="D287" s="58">
        <f>'2020 Sum_Fall Order Form - V12'!$R$23</f>
        <v>0</v>
      </c>
      <c r="E287" s="58">
        <f>'2020 Sum_Fall Order Form - V12'!$R$23</f>
        <v>0</v>
      </c>
      <c r="F287" s="100" t="s">
        <v>684</v>
      </c>
      <c r="G287" s="61">
        <f>'2020 Sum_Fall Order Form - V12'!$S$192</f>
        <v>0</v>
      </c>
      <c r="H287" s="60">
        <f>'2020 Sum_Fall Order Form - V12'!$G$18</f>
        <v>0</v>
      </c>
      <c r="J287" s="106">
        <v>19647</v>
      </c>
    </row>
    <row r="288" spans="1:10">
      <c r="A288" s="100">
        <v>287</v>
      </c>
      <c r="B288" s="57" t="s">
        <v>335</v>
      </c>
      <c r="D288" s="58">
        <f>'2020 Sum_Fall Order Form - V12'!$R$23</f>
        <v>0</v>
      </c>
      <c r="E288" s="58">
        <f>'2020 Sum_Fall Order Form - V12'!$R$23</f>
        <v>0</v>
      </c>
      <c r="F288" s="100">
        <v>7135004</v>
      </c>
      <c r="G288" s="61">
        <f>'2020 Sum_Fall Order Form - V12'!$R$193</f>
        <v>0</v>
      </c>
      <c r="H288" s="60">
        <f>'2020 Sum_Fall Order Form - V12'!$G$18</f>
        <v>0</v>
      </c>
      <c r="J288" s="106">
        <v>19719</v>
      </c>
    </row>
    <row r="289" spans="1:10">
      <c r="A289" s="100">
        <v>288</v>
      </c>
      <c r="B289" s="57" t="s">
        <v>335</v>
      </c>
      <c r="D289" s="58">
        <f>'2020 Sum_Fall Order Form - V12'!$R$23</f>
        <v>0</v>
      </c>
      <c r="E289" s="58">
        <f>'2020 Sum_Fall Order Form - V12'!$R$23</f>
        <v>0</v>
      </c>
      <c r="F289" s="100" t="s">
        <v>685</v>
      </c>
      <c r="G289" s="61">
        <f>'2020 Sum_Fall Order Form - V12'!$S$193</f>
        <v>0</v>
      </c>
      <c r="H289" s="60">
        <f>'2020 Sum_Fall Order Form - V12'!$G$18</f>
        <v>0</v>
      </c>
      <c r="J289" s="106">
        <v>19720</v>
      </c>
    </row>
    <row r="290" spans="1:10">
      <c r="A290" s="100">
        <v>289</v>
      </c>
      <c r="B290" s="57" t="s">
        <v>337</v>
      </c>
      <c r="D290" s="58">
        <f>'2020 Sum_Fall Order Form - V12'!$R$23</f>
        <v>0</v>
      </c>
      <c r="E290" s="58">
        <f>'2020 Sum_Fall Order Form - V12'!$R$23</f>
        <v>0</v>
      </c>
      <c r="F290" s="100">
        <v>1735107</v>
      </c>
      <c r="G290" s="61">
        <f>'2020 Sum_Fall Order Form - V12'!$R$194</f>
        <v>0</v>
      </c>
      <c r="H290" s="60">
        <f>'2020 Sum_Fall Order Form - V12'!$G$18</f>
        <v>0</v>
      </c>
      <c r="J290" s="106">
        <v>5390</v>
      </c>
    </row>
    <row r="291" spans="1:10">
      <c r="A291" s="100">
        <v>290</v>
      </c>
      <c r="B291" s="57" t="s">
        <v>337</v>
      </c>
      <c r="D291" s="58">
        <f>'2020 Sum_Fall Order Form - V12'!$R$23</f>
        <v>0</v>
      </c>
      <c r="E291" s="58">
        <f>'2020 Sum_Fall Order Form - V12'!$R$23</f>
        <v>0</v>
      </c>
      <c r="F291" s="100" t="s">
        <v>686</v>
      </c>
      <c r="G291" s="61">
        <f>'2020 Sum_Fall Order Form - V12'!$S$194</f>
        <v>0</v>
      </c>
      <c r="H291" s="60">
        <f>'2020 Sum_Fall Order Form - V12'!$G$18</f>
        <v>0</v>
      </c>
      <c r="J291" s="106">
        <v>5821</v>
      </c>
    </row>
    <row r="292" spans="1:10">
      <c r="A292" s="100">
        <v>291</v>
      </c>
      <c r="B292" s="57" t="s">
        <v>337</v>
      </c>
      <c r="D292" s="58">
        <f>'2020 Sum_Fall Order Form - V12'!$R$23</f>
        <v>0</v>
      </c>
      <c r="E292" s="58">
        <f>'2020 Sum_Fall Order Form - V12'!$R$23</f>
        <v>0</v>
      </c>
      <c r="F292" s="100">
        <v>7535107</v>
      </c>
      <c r="G292" s="61">
        <f>'2020 Sum_Fall Order Form - V12'!$R$195</f>
        <v>0</v>
      </c>
      <c r="H292" s="60">
        <f>'2020 Sum_Fall Order Form - V12'!$G$18</f>
        <v>0</v>
      </c>
      <c r="J292" s="106">
        <v>19649</v>
      </c>
    </row>
    <row r="293" spans="1:10">
      <c r="A293" s="100">
        <v>292</v>
      </c>
      <c r="B293" s="57" t="s">
        <v>337</v>
      </c>
      <c r="D293" s="58">
        <f>'2020 Sum_Fall Order Form - V12'!$R$23</f>
        <v>0</v>
      </c>
      <c r="E293" s="58">
        <f>'2020 Sum_Fall Order Form - V12'!$R$23</f>
        <v>0</v>
      </c>
      <c r="F293" s="100" t="s">
        <v>687</v>
      </c>
      <c r="G293" s="61">
        <f>'2020 Sum_Fall Order Form - V12'!$S$195</f>
        <v>0</v>
      </c>
      <c r="H293" s="60">
        <f>'2020 Sum_Fall Order Form - V12'!$G$18</f>
        <v>0</v>
      </c>
      <c r="J293" s="106">
        <v>19650</v>
      </c>
    </row>
    <row r="294" spans="1:10">
      <c r="A294" s="100">
        <v>293</v>
      </c>
      <c r="B294" s="57" t="s">
        <v>339</v>
      </c>
      <c r="D294" s="58">
        <f>'2020 Sum_Fall Order Form - V12'!$R$23</f>
        <v>0</v>
      </c>
      <c r="E294" s="58">
        <f>'2020 Sum_Fall Order Form - V12'!$R$23</f>
        <v>0</v>
      </c>
      <c r="F294" s="100">
        <v>1735207</v>
      </c>
      <c r="G294" s="61">
        <f>'2020 Sum_Fall Order Form - V12'!$R$196</f>
        <v>0</v>
      </c>
      <c r="H294" s="60">
        <f>'2020 Sum_Fall Order Form - V12'!$G$18</f>
        <v>0</v>
      </c>
      <c r="J294" s="106">
        <v>5356</v>
      </c>
    </row>
    <row r="295" spans="1:10">
      <c r="A295" s="100">
        <v>294</v>
      </c>
      <c r="B295" s="57" t="s">
        <v>339</v>
      </c>
      <c r="D295" s="58">
        <f>'2020 Sum_Fall Order Form - V12'!$R$23</f>
        <v>0</v>
      </c>
      <c r="E295" s="58">
        <f>'2020 Sum_Fall Order Form - V12'!$R$23</f>
        <v>0</v>
      </c>
      <c r="F295" s="100" t="s">
        <v>688</v>
      </c>
      <c r="G295" s="61">
        <f>'2020 Sum_Fall Order Form - V12'!$S$196</f>
        <v>0</v>
      </c>
      <c r="H295" s="60">
        <f>'2020 Sum_Fall Order Form - V12'!$G$18</f>
        <v>0</v>
      </c>
      <c r="J295" s="106">
        <v>5822</v>
      </c>
    </row>
    <row r="296" spans="1:10">
      <c r="A296" s="100">
        <v>295</v>
      </c>
      <c r="B296" s="57" t="s">
        <v>339</v>
      </c>
      <c r="D296" s="58">
        <f>'2020 Sum_Fall Order Form - V12'!$R$23</f>
        <v>0</v>
      </c>
      <c r="E296" s="58">
        <f>'2020 Sum_Fall Order Form - V12'!$R$23</f>
        <v>0</v>
      </c>
      <c r="F296" s="100">
        <v>7535207</v>
      </c>
      <c r="G296" s="61">
        <f>'2020 Sum_Fall Order Form - V12'!$R$197</f>
        <v>0</v>
      </c>
      <c r="H296" s="60">
        <f>'2020 Sum_Fall Order Form - V12'!$G$18</f>
        <v>0</v>
      </c>
      <c r="J296" s="106">
        <v>19651</v>
      </c>
    </row>
    <row r="297" spans="1:10">
      <c r="A297" s="100">
        <v>296</v>
      </c>
      <c r="B297" s="57" t="s">
        <v>339</v>
      </c>
      <c r="D297" s="58">
        <f>'2020 Sum_Fall Order Form - V12'!$R$23</f>
        <v>0</v>
      </c>
      <c r="E297" s="58">
        <f>'2020 Sum_Fall Order Form - V12'!$R$23</f>
        <v>0</v>
      </c>
      <c r="F297" s="100" t="s">
        <v>689</v>
      </c>
      <c r="G297" s="61">
        <f>'2020 Sum_Fall Order Form - V12'!$S$197</f>
        <v>0</v>
      </c>
      <c r="H297" s="60">
        <f>'2020 Sum_Fall Order Form - V12'!$G$18</f>
        <v>0</v>
      </c>
      <c r="J297" s="106">
        <v>19652</v>
      </c>
    </row>
    <row r="298" spans="1:10">
      <c r="A298" s="100">
        <v>297</v>
      </c>
      <c r="B298" s="57" t="s">
        <v>339</v>
      </c>
      <c r="D298" s="58">
        <f>'2020 Sum_Fall Order Form - V12'!$R$23</f>
        <v>0</v>
      </c>
      <c r="E298" s="58">
        <f>'2020 Sum_Fall Order Form - V12'!$R$23</f>
        <v>0</v>
      </c>
      <c r="F298" s="100">
        <v>7135204</v>
      </c>
      <c r="G298" s="61">
        <f>'2020 Sum_Fall Order Form - V12'!$R$198</f>
        <v>0</v>
      </c>
      <c r="H298" s="60">
        <f>'2020 Sum_Fall Order Form - V12'!$G$18</f>
        <v>0</v>
      </c>
      <c r="J298" s="106">
        <v>19722</v>
      </c>
    </row>
    <row r="299" spans="1:10">
      <c r="A299" s="100">
        <v>298</v>
      </c>
      <c r="B299" s="57" t="s">
        <v>339</v>
      </c>
      <c r="D299" s="58">
        <f>'2020 Sum_Fall Order Form - V12'!$R$23</f>
        <v>0</v>
      </c>
      <c r="E299" s="58">
        <f>'2020 Sum_Fall Order Form - V12'!$R$23</f>
        <v>0</v>
      </c>
      <c r="F299" s="100" t="s">
        <v>690</v>
      </c>
      <c r="G299" s="61">
        <f>'2020 Sum_Fall Order Form - V12'!$S$198</f>
        <v>0</v>
      </c>
      <c r="H299" s="60">
        <f>'2020 Sum_Fall Order Form - V12'!$G$18</f>
        <v>0</v>
      </c>
      <c r="J299" s="106">
        <v>19721</v>
      </c>
    </row>
    <row r="300" spans="1:10">
      <c r="A300" s="100">
        <v>299</v>
      </c>
      <c r="B300" s="57" t="s">
        <v>341</v>
      </c>
      <c r="D300" s="58">
        <f>'2020 Sum_Fall Order Form - V12'!$R$23</f>
        <v>0</v>
      </c>
      <c r="E300" s="58">
        <f>'2020 Sum_Fall Order Form - V12'!$R$23</f>
        <v>0</v>
      </c>
      <c r="F300" s="100">
        <v>1736407</v>
      </c>
      <c r="G300" s="61">
        <f>'2020 Sum_Fall Order Form - V12'!$R$199</f>
        <v>0</v>
      </c>
      <c r="H300" s="60">
        <f>'2020 Sum_Fall Order Form - V12'!$G$18</f>
        <v>0</v>
      </c>
      <c r="J300" s="106">
        <v>5393</v>
      </c>
    </row>
    <row r="301" spans="1:10">
      <c r="A301" s="100">
        <v>300</v>
      </c>
      <c r="B301" s="57" t="s">
        <v>341</v>
      </c>
      <c r="D301" s="58">
        <f>'2020 Sum_Fall Order Form - V12'!$R$23</f>
        <v>0</v>
      </c>
      <c r="E301" s="58">
        <f>'2020 Sum_Fall Order Form - V12'!$R$23</f>
        <v>0</v>
      </c>
      <c r="F301" s="100" t="s">
        <v>691</v>
      </c>
      <c r="G301" s="61">
        <f>'2020 Sum_Fall Order Form - V12'!$S$199</f>
        <v>0</v>
      </c>
      <c r="H301" s="60">
        <f>'2020 Sum_Fall Order Form - V12'!$G$18</f>
        <v>0</v>
      </c>
      <c r="J301" s="106">
        <v>5823</v>
      </c>
    </row>
    <row r="302" spans="1:10">
      <c r="A302" s="100">
        <v>301</v>
      </c>
      <c r="B302" s="57" t="s">
        <v>343</v>
      </c>
      <c r="D302" s="58">
        <f>'2020 Sum_Fall Order Form - V12'!$R$23</f>
        <v>0</v>
      </c>
      <c r="E302" s="58">
        <f>'2020 Sum_Fall Order Form - V12'!$R$23</f>
        <v>0</v>
      </c>
      <c r="F302" s="100">
        <v>1736707</v>
      </c>
      <c r="G302" s="61">
        <f>'2020 Sum_Fall Order Form - V12'!$R$200</f>
        <v>0</v>
      </c>
      <c r="H302" s="60">
        <f>'2020 Sum_Fall Order Form - V12'!$G$18</f>
        <v>0</v>
      </c>
      <c r="J302" s="106">
        <v>5395</v>
      </c>
    </row>
    <row r="303" spans="1:10">
      <c r="A303" s="100">
        <v>302</v>
      </c>
      <c r="B303" s="57" t="s">
        <v>343</v>
      </c>
      <c r="D303" s="58">
        <f>'2020 Sum_Fall Order Form - V12'!$R$23</f>
        <v>0</v>
      </c>
      <c r="E303" s="58">
        <f>'2020 Sum_Fall Order Form - V12'!$R$23</f>
        <v>0</v>
      </c>
      <c r="F303" s="100" t="s">
        <v>692</v>
      </c>
      <c r="G303" s="61">
        <f>'2020 Sum_Fall Order Form - V12'!$S$200</f>
        <v>0</v>
      </c>
      <c r="H303" s="60">
        <f>'2020 Sum_Fall Order Form - V12'!$G$18</f>
        <v>0</v>
      </c>
      <c r="J303" s="106">
        <v>5824</v>
      </c>
    </row>
    <row r="304" spans="1:10">
      <c r="A304" s="100">
        <v>303</v>
      </c>
      <c r="B304" s="57" t="s">
        <v>345</v>
      </c>
      <c r="D304" s="58">
        <f>'2020 Sum_Fall Order Form - V12'!$R$23</f>
        <v>0</v>
      </c>
      <c r="E304" s="58">
        <f>'2020 Sum_Fall Order Form - V12'!$R$23</f>
        <v>0</v>
      </c>
      <c r="F304" s="100">
        <v>1737057</v>
      </c>
      <c r="G304" s="61">
        <f>'2020 Sum_Fall Order Form - V12'!$R$201</f>
        <v>0</v>
      </c>
      <c r="H304" s="60">
        <f>'2020 Sum_Fall Order Form - V12'!$G$18</f>
        <v>0</v>
      </c>
      <c r="J304" s="106">
        <v>18345</v>
      </c>
    </row>
    <row r="305" spans="1:10">
      <c r="A305" s="100">
        <v>304</v>
      </c>
      <c r="B305" s="57" t="s">
        <v>345</v>
      </c>
      <c r="D305" s="58">
        <f>'2020 Sum_Fall Order Form - V12'!$R$23</f>
        <v>0</v>
      </c>
      <c r="E305" s="58">
        <f>'2020 Sum_Fall Order Form - V12'!$R$23</f>
        <v>0</v>
      </c>
      <c r="F305" s="100" t="s">
        <v>693</v>
      </c>
      <c r="G305" s="61">
        <f>'2020 Sum_Fall Order Form - V12'!$S$201</f>
        <v>0</v>
      </c>
      <c r="H305" s="60">
        <f>'2020 Sum_Fall Order Form - V12'!$G$18</f>
        <v>0</v>
      </c>
      <c r="J305" s="106">
        <v>18346</v>
      </c>
    </row>
    <row r="306" spans="1:10">
      <c r="A306" s="100">
        <v>305</v>
      </c>
      <c r="B306" s="57" t="s">
        <v>346</v>
      </c>
      <c r="D306" s="58">
        <f>'2020 Sum_Fall Order Form - V12'!$R$23</f>
        <v>0</v>
      </c>
      <c r="E306" s="58">
        <f>'2020 Sum_Fall Order Form - V12'!$R$23</f>
        <v>0</v>
      </c>
      <c r="F306" s="100">
        <v>1737107</v>
      </c>
      <c r="G306" s="61">
        <f>'2020 Sum_Fall Order Form - V12'!$R$202</f>
        <v>0</v>
      </c>
      <c r="H306" s="60">
        <f>'2020 Sum_Fall Order Form - V12'!$G$18</f>
        <v>0</v>
      </c>
      <c r="J306" s="106">
        <v>5389</v>
      </c>
    </row>
    <row r="307" spans="1:10">
      <c r="A307" s="100">
        <v>306</v>
      </c>
      <c r="B307" s="57" t="s">
        <v>346</v>
      </c>
      <c r="D307" s="58">
        <f>'2020 Sum_Fall Order Form - V12'!$R$23</f>
        <v>0</v>
      </c>
      <c r="E307" s="58">
        <f>'2020 Sum_Fall Order Form - V12'!$R$23</f>
        <v>0</v>
      </c>
      <c r="F307" s="100" t="s">
        <v>694</v>
      </c>
      <c r="G307" s="61">
        <f>'2020 Sum_Fall Order Form - V12'!$S$202</f>
        <v>0</v>
      </c>
      <c r="H307" s="60">
        <f>'2020 Sum_Fall Order Form - V12'!$G$18</f>
        <v>0</v>
      </c>
      <c r="J307" s="106">
        <v>5825</v>
      </c>
    </row>
    <row r="308" spans="1:10">
      <c r="A308" s="100">
        <v>307</v>
      </c>
      <c r="B308" s="57" t="s">
        <v>346</v>
      </c>
      <c r="D308" s="58">
        <f>'2020 Sum_Fall Order Form - V12'!$R$23</f>
        <v>0</v>
      </c>
      <c r="E308" s="58">
        <f>'2020 Sum_Fall Order Form - V12'!$R$23</f>
        <v>0</v>
      </c>
      <c r="F308" s="100">
        <v>7537107</v>
      </c>
      <c r="G308" s="61">
        <f>'2020 Sum_Fall Order Form - V12'!$R$203</f>
        <v>0</v>
      </c>
      <c r="H308" s="60">
        <f>'2020 Sum_Fall Order Form - V12'!$G$18</f>
        <v>0</v>
      </c>
      <c r="J308" s="106">
        <v>19654</v>
      </c>
    </row>
    <row r="309" spans="1:10">
      <c r="A309" s="100">
        <v>308</v>
      </c>
      <c r="B309" s="57" t="s">
        <v>346</v>
      </c>
      <c r="D309" s="58">
        <f>'2020 Sum_Fall Order Form - V12'!$R$23</f>
        <v>0</v>
      </c>
      <c r="E309" s="58">
        <f>'2020 Sum_Fall Order Form - V12'!$R$23</f>
        <v>0</v>
      </c>
      <c r="F309" s="100" t="s">
        <v>695</v>
      </c>
      <c r="G309" s="61">
        <f>'2020 Sum_Fall Order Form - V12'!$S$203</f>
        <v>0</v>
      </c>
      <c r="H309" s="60">
        <f>'2020 Sum_Fall Order Form - V12'!$G$18</f>
        <v>0</v>
      </c>
      <c r="J309" s="106">
        <v>19653</v>
      </c>
    </row>
    <row r="310" spans="1:10">
      <c r="A310" s="100">
        <v>309</v>
      </c>
      <c r="B310" s="57" t="s">
        <v>346</v>
      </c>
      <c r="D310" s="58">
        <f>'2020 Sum_Fall Order Form - V12'!$R$23</f>
        <v>0</v>
      </c>
      <c r="E310" s="58">
        <f>'2020 Sum_Fall Order Form - V12'!$R$23</f>
        <v>0</v>
      </c>
      <c r="F310" s="100">
        <v>7137104</v>
      </c>
      <c r="G310" s="61">
        <f>'2020 Sum_Fall Order Form - V12'!$R$204</f>
        <v>0</v>
      </c>
      <c r="H310" s="60">
        <f>'2020 Sum_Fall Order Form - V12'!$G$18</f>
        <v>0</v>
      </c>
      <c r="J310" s="106">
        <v>19724</v>
      </c>
    </row>
    <row r="311" spans="1:10">
      <c r="A311" s="100">
        <v>310</v>
      </c>
      <c r="B311" s="57" t="s">
        <v>346</v>
      </c>
      <c r="D311" s="58">
        <f>'2020 Sum_Fall Order Form - V12'!$R$23</f>
        <v>0</v>
      </c>
      <c r="E311" s="58">
        <f>'2020 Sum_Fall Order Form - V12'!$R$23</f>
        <v>0</v>
      </c>
      <c r="F311" s="100" t="s">
        <v>696</v>
      </c>
      <c r="G311" s="61">
        <f>'2020 Sum_Fall Order Form - V12'!$S$204</f>
        <v>0</v>
      </c>
      <c r="H311" s="60">
        <f>'2020 Sum_Fall Order Form - V12'!$G$18</f>
        <v>0</v>
      </c>
      <c r="J311" s="106">
        <v>19723</v>
      </c>
    </row>
    <row r="312" spans="1:10">
      <c r="A312" s="100">
        <v>311</v>
      </c>
      <c r="B312" s="57" t="s">
        <v>347</v>
      </c>
      <c r="D312" s="58">
        <f>'2020 Sum_Fall Order Form - V12'!$R$23</f>
        <v>0</v>
      </c>
      <c r="E312" s="58">
        <f>'2020 Sum_Fall Order Form - V12'!$R$23</f>
        <v>0</v>
      </c>
      <c r="F312" s="100">
        <v>1739207</v>
      </c>
      <c r="G312" s="61">
        <f>'2020 Sum_Fall Order Form - V12'!$R$205</f>
        <v>0</v>
      </c>
      <c r="H312" s="60">
        <f>'2020 Sum_Fall Order Form - V12'!$G$18</f>
        <v>0</v>
      </c>
      <c r="J312" s="106">
        <v>16685</v>
      </c>
    </row>
    <row r="313" spans="1:10">
      <c r="A313" s="100">
        <v>312</v>
      </c>
      <c r="B313" s="57" t="s">
        <v>347</v>
      </c>
      <c r="D313" s="58">
        <f>'2020 Sum_Fall Order Form - V12'!$R$23</f>
        <v>0</v>
      </c>
      <c r="E313" s="58">
        <f>'2020 Sum_Fall Order Form - V12'!$R$23</f>
        <v>0</v>
      </c>
      <c r="F313" s="100" t="s">
        <v>697</v>
      </c>
      <c r="G313" s="61">
        <f>'2020 Sum_Fall Order Form - V12'!$S$205</f>
        <v>0</v>
      </c>
      <c r="H313" s="60">
        <f>'2020 Sum_Fall Order Form - V12'!$G$18</f>
        <v>0</v>
      </c>
      <c r="J313" s="106">
        <v>16694</v>
      </c>
    </row>
    <row r="314" spans="1:10">
      <c r="A314" s="100">
        <v>313</v>
      </c>
      <c r="B314" s="57" t="s">
        <v>349</v>
      </c>
      <c r="D314" s="58">
        <f>'2020 Sum_Fall Order Form - V12'!$R$23</f>
        <v>0</v>
      </c>
      <c r="E314" s="58">
        <f>'2020 Sum_Fall Order Form - V12'!$R$23</f>
        <v>0</v>
      </c>
      <c r="F314" s="100">
        <v>7537407</v>
      </c>
      <c r="G314" s="61">
        <f>'2020 Sum_Fall Order Form - V12'!$R$206</f>
        <v>0</v>
      </c>
      <c r="H314" s="60">
        <f>'2020 Sum_Fall Order Form - V12'!$G$18</f>
        <v>0</v>
      </c>
      <c r="J314" s="106">
        <v>19655</v>
      </c>
    </row>
    <row r="315" spans="1:10">
      <c r="A315" s="100">
        <v>314</v>
      </c>
      <c r="B315" s="57" t="s">
        <v>349</v>
      </c>
      <c r="D315" s="58">
        <f>'2020 Sum_Fall Order Form - V12'!$R$23</f>
        <v>0</v>
      </c>
      <c r="E315" s="58">
        <f>'2020 Sum_Fall Order Form - V12'!$R$23</f>
        <v>0</v>
      </c>
      <c r="F315" s="100" t="s">
        <v>698</v>
      </c>
      <c r="G315" s="61">
        <f>'2020 Sum_Fall Order Form - V12'!$S$206</f>
        <v>0</v>
      </c>
      <c r="H315" s="60">
        <f>'2020 Sum_Fall Order Form - V12'!$G$18</f>
        <v>0</v>
      </c>
      <c r="J315" s="106">
        <v>19656</v>
      </c>
    </row>
    <row r="316" spans="1:10">
      <c r="A316" s="100">
        <v>315</v>
      </c>
      <c r="B316" s="57" t="s">
        <v>349</v>
      </c>
      <c r="D316" s="58">
        <f>'2020 Sum_Fall Order Form - V12'!$R$23</f>
        <v>0</v>
      </c>
      <c r="E316" s="58">
        <f>'2020 Sum_Fall Order Form - V12'!$R$23</f>
        <v>0</v>
      </c>
      <c r="F316" s="100">
        <v>7137404</v>
      </c>
      <c r="G316" s="61">
        <f>'2020 Sum_Fall Order Form - V12'!$R$207</f>
        <v>0</v>
      </c>
      <c r="H316" s="60">
        <f>'2020 Sum_Fall Order Form - V12'!$G$18</f>
        <v>0</v>
      </c>
      <c r="J316" s="106">
        <v>19726</v>
      </c>
    </row>
    <row r="317" spans="1:10">
      <c r="A317" s="100">
        <v>316</v>
      </c>
      <c r="B317" s="57" t="s">
        <v>349</v>
      </c>
      <c r="D317" s="58">
        <f>'2020 Sum_Fall Order Form - V12'!$R$23</f>
        <v>0</v>
      </c>
      <c r="E317" s="58">
        <f>'2020 Sum_Fall Order Form - V12'!$R$23</f>
        <v>0</v>
      </c>
      <c r="F317" s="100" t="s">
        <v>699</v>
      </c>
      <c r="G317" s="61">
        <f>'2020 Sum_Fall Order Form - V12'!$S$207</f>
        <v>0</v>
      </c>
      <c r="H317" s="60">
        <f>'2020 Sum_Fall Order Form - V12'!$G$18</f>
        <v>0</v>
      </c>
      <c r="J317" s="106">
        <v>19725</v>
      </c>
    </row>
    <row r="318" spans="1:10">
      <c r="A318" s="100">
        <v>317</v>
      </c>
      <c r="B318" s="57" t="s">
        <v>351</v>
      </c>
      <c r="D318" s="58">
        <f>'2020 Sum_Fall Order Form - V12'!$R$23</f>
        <v>0</v>
      </c>
      <c r="E318" s="58">
        <f>'2020 Sum_Fall Order Form - V12'!$R$23</f>
        <v>0</v>
      </c>
      <c r="F318" s="100">
        <v>7537497</v>
      </c>
      <c r="G318" s="61">
        <f>'2020 Sum_Fall Order Form - V12'!$R$208</f>
        <v>0</v>
      </c>
      <c r="H318" s="60">
        <f>'2020 Sum_Fall Order Form - V12'!$G$18</f>
        <v>0</v>
      </c>
      <c r="J318" s="106">
        <v>19658</v>
      </c>
    </row>
    <row r="319" spans="1:10">
      <c r="A319" s="100">
        <v>318</v>
      </c>
      <c r="B319" s="57" t="s">
        <v>351</v>
      </c>
      <c r="D319" s="58">
        <f>'2020 Sum_Fall Order Form - V12'!$R$23</f>
        <v>0</v>
      </c>
      <c r="E319" s="58">
        <f>'2020 Sum_Fall Order Form - V12'!$R$23</f>
        <v>0</v>
      </c>
      <c r="F319" s="100" t="s">
        <v>700</v>
      </c>
      <c r="G319" s="61">
        <f>'2020 Sum_Fall Order Form - V12'!$S$208</f>
        <v>0</v>
      </c>
      <c r="H319" s="60">
        <f>'2020 Sum_Fall Order Form - V12'!$G$18</f>
        <v>0</v>
      </c>
      <c r="J319" s="106">
        <v>19657</v>
      </c>
    </row>
    <row r="320" spans="1:10">
      <c r="A320" s="100">
        <v>319</v>
      </c>
      <c r="B320" s="57" t="s">
        <v>353</v>
      </c>
      <c r="D320" s="58">
        <f>'2020 Sum_Fall Order Form - V12'!$R$23</f>
        <v>0</v>
      </c>
      <c r="E320" s="58">
        <f>'2020 Sum_Fall Order Form - V12'!$R$23</f>
        <v>0</v>
      </c>
      <c r="F320" s="100">
        <v>1737607</v>
      </c>
      <c r="G320" s="61">
        <f>'2020 Sum_Fall Order Form - V12'!$R$209</f>
        <v>0</v>
      </c>
      <c r="H320" s="60">
        <f>'2020 Sum_Fall Order Form - V12'!$G$18</f>
        <v>0</v>
      </c>
      <c r="J320" s="106">
        <v>5383</v>
      </c>
    </row>
    <row r="321" spans="1:10">
      <c r="A321" s="100">
        <v>320</v>
      </c>
      <c r="B321" s="57" t="s">
        <v>353</v>
      </c>
      <c r="D321" s="58">
        <f>'2020 Sum_Fall Order Form - V12'!$R$23</f>
        <v>0</v>
      </c>
      <c r="E321" s="58">
        <f>'2020 Sum_Fall Order Form - V12'!$R$23</f>
        <v>0</v>
      </c>
      <c r="F321" s="100" t="s">
        <v>701</v>
      </c>
      <c r="G321" s="61">
        <f>'2020 Sum_Fall Order Form - V12'!$S$209</f>
        <v>0</v>
      </c>
      <c r="H321" s="60">
        <f>'2020 Sum_Fall Order Form - V12'!$G$18</f>
        <v>0</v>
      </c>
      <c r="J321" s="106">
        <v>5826</v>
      </c>
    </row>
    <row r="322" spans="1:10">
      <c r="A322" s="100">
        <v>321</v>
      </c>
      <c r="B322" s="57" t="s">
        <v>355</v>
      </c>
      <c r="D322" s="58">
        <f>'2020 Sum_Fall Order Form - V12'!$R$23</f>
        <v>0</v>
      </c>
      <c r="E322" s="58">
        <f>'2020 Sum_Fall Order Form - V12'!$R$23</f>
        <v>0</v>
      </c>
      <c r="F322" s="100">
        <v>7538207</v>
      </c>
      <c r="G322" s="61">
        <f>'2020 Sum_Fall Order Form - V12'!$R$210</f>
        <v>0</v>
      </c>
      <c r="H322" s="60">
        <f>'2020 Sum_Fall Order Form - V12'!$G$18</f>
        <v>0</v>
      </c>
      <c r="J322" s="106">
        <v>19659</v>
      </c>
    </row>
    <row r="323" spans="1:10">
      <c r="A323" s="100">
        <v>322</v>
      </c>
      <c r="B323" s="57" t="s">
        <v>355</v>
      </c>
      <c r="D323" s="58">
        <f>'2020 Sum_Fall Order Form - V12'!$R$23</f>
        <v>0</v>
      </c>
      <c r="E323" s="58">
        <f>'2020 Sum_Fall Order Form - V12'!$R$23</f>
        <v>0</v>
      </c>
      <c r="F323" s="100" t="s">
        <v>702</v>
      </c>
      <c r="G323" s="61">
        <f>'2020 Sum_Fall Order Form - V12'!$S$210</f>
        <v>0</v>
      </c>
      <c r="H323" s="60">
        <f>'2020 Sum_Fall Order Form - V12'!$G$18</f>
        <v>0</v>
      </c>
      <c r="J323" s="106">
        <v>19660</v>
      </c>
    </row>
    <row r="324" spans="1:10">
      <c r="A324" s="100">
        <v>323</v>
      </c>
      <c r="B324" s="57" t="s">
        <v>357</v>
      </c>
      <c r="D324" s="58">
        <f>'2020 Sum_Fall Order Form - V12'!$R$23</f>
        <v>0</v>
      </c>
      <c r="E324" s="58">
        <f>'2020 Sum_Fall Order Form - V12'!$R$23</f>
        <v>0</v>
      </c>
      <c r="F324" s="100">
        <v>1738377</v>
      </c>
      <c r="G324" s="61">
        <f>'2020 Sum_Fall Order Form - V12'!$R$211</f>
        <v>0</v>
      </c>
      <c r="H324" s="60">
        <f>'2020 Sum_Fall Order Form - V12'!$G$18</f>
        <v>0</v>
      </c>
      <c r="J324" s="106">
        <v>5409</v>
      </c>
    </row>
    <row r="325" spans="1:10">
      <c r="A325" s="100">
        <v>324</v>
      </c>
      <c r="B325" s="57" t="s">
        <v>357</v>
      </c>
      <c r="D325" s="58">
        <f>'2020 Sum_Fall Order Form - V12'!$R$23</f>
        <v>0</v>
      </c>
      <c r="E325" s="58">
        <f>'2020 Sum_Fall Order Form - V12'!$R$23</f>
        <v>0</v>
      </c>
      <c r="F325" s="100" t="s">
        <v>703</v>
      </c>
      <c r="G325" s="61">
        <f>'2020 Sum_Fall Order Form - V12'!$S$211</f>
        <v>0</v>
      </c>
      <c r="H325" s="60">
        <f>'2020 Sum_Fall Order Form - V12'!$G$18</f>
        <v>0</v>
      </c>
      <c r="J325" s="106">
        <v>5827</v>
      </c>
    </row>
    <row r="326" spans="1:10">
      <c r="A326" s="100">
        <v>325</v>
      </c>
      <c r="B326" s="57" t="s">
        <v>357</v>
      </c>
      <c r="D326" s="58">
        <f>'2020 Sum_Fall Order Form - V12'!$R$23</f>
        <v>0</v>
      </c>
      <c r="E326" s="58">
        <f>'2020 Sum_Fall Order Form - V12'!$R$23</f>
        <v>0</v>
      </c>
      <c r="F326" s="100">
        <v>7538377</v>
      </c>
      <c r="G326" s="61">
        <f>'2020 Sum_Fall Order Form - V12'!$R$212</f>
        <v>0</v>
      </c>
      <c r="H326" s="60">
        <f>'2020 Sum_Fall Order Form - V12'!$G$18</f>
        <v>0</v>
      </c>
      <c r="J326" s="106">
        <v>19661</v>
      </c>
    </row>
    <row r="327" spans="1:10">
      <c r="A327" s="100">
        <v>326</v>
      </c>
      <c r="B327" s="57" t="s">
        <v>357</v>
      </c>
      <c r="D327" s="58">
        <f>'2020 Sum_Fall Order Form - V12'!$R$23</f>
        <v>0</v>
      </c>
      <c r="E327" s="58">
        <f>'2020 Sum_Fall Order Form - V12'!$R$23</f>
        <v>0</v>
      </c>
      <c r="F327" s="100" t="s">
        <v>704</v>
      </c>
      <c r="G327" s="61">
        <f>'2020 Sum_Fall Order Form - V12'!$S$212</f>
        <v>0</v>
      </c>
      <c r="H327" s="60">
        <f>'2020 Sum_Fall Order Form - V12'!$G$18</f>
        <v>0</v>
      </c>
      <c r="J327" s="106">
        <v>19662</v>
      </c>
    </row>
    <row r="328" spans="1:10">
      <c r="A328" s="100">
        <v>327</v>
      </c>
      <c r="B328" s="57" t="s">
        <v>359</v>
      </c>
      <c r="D328" s="58">
        <f>'2020 Sum_Fall Order Form - V12'!$R$23</f>
        <v>0</v>
      </c>
      <c r="E328" s="58">
        <f>'2020 Sum_Fall Order Form - V12'!$R$23</f>
        <v>0</v>
      </c>
      <c r="F328" s="100">
        <v>7538607</v>
      </c>
      <c r="G328" s="61">
        <f>'2020 Sum_Fall Order Form - V12'!$R$213</f>
        <v>0</v>
      </c>
      <c r="H328" s="60">
        <f>'2020 Sum_Fall Order Form - V12'!$G$18</f>
        <v>0</v>
      </c>
      <c r="J328" s="106">
        <v>19663</v>
      </c>
    </row>
    <row r="329" spans="1:10">
      <c r="A329" s="100">
        <v>328</v>
      </c>
      <c r="B329" s="57" t="s">
        <v>359</v>
      </c>
      <c r="D329" s="58">
        <f>'2020 Sum_Fall Order Form - V12'!$R$23</f>
        <v>0</v>
      </c>
      <c r="E329" s="58">
        <f>'2020 Sum_Fall Order Form - V12'!$R$23</f>
        <v>0</v>
      </c>
      <c r="F329" s="100" t="s">
        <v>705</v>
      </c>
      <c r="G329" s="61">
        <f>'2020 Sum_Fall Order Form - V12'!$S$213</f>
        <v>0</v>
      </c>
      <c r="H329" s="60">
        <f>'2020 Sum_Fall Order Form - V12'!$G$18</f>
        <v>0</v>
      </c>
      <c r="J329" s="106">
        <v>19664</v>
      </c>
    </row>
    <row r="330" spans="1:10">
      <c r="A330" s="100">
        <v>329</v>
      </c>
      <c r="B330" s="57" t="s">
        <v>706</v>
      </c>
      <c r="D330" s="58">
        <f>'2020 Sum_Fall Order Form - V12'!$R$23</f>
        <v>0</v>
      </c>
      <c r="E330" s="58">
        <f>'2020 Sum_Fall Order Form - V12'!$R$23</f>
        <v>0</v>
      </c>
      <c r="F330" s="100">
        <v>1739247</v>
      </c>
      <c r="G330" s="61">
        <f>'2020 Sum_Fall Order Form - V12'!$R$214</f>
        <v>0</v>
      </c>
      <c r="H330" s="60">
        <f>'2020 Sum_Fall Order Form - V12'!$G$18</f>
        <v>0</v>
      </c>
      <c r="J330" s="106">
        <v>16686</v>
      </c>
    </row>
    <row r="331" spans="1:10">
      <c r="A331" s="100">
        <v>330</v>
      </c>
      <c r="B331" s="57" t="s">
        <v>706</v>
      </c>
      <c r="D331" s="58">
        <f>'2020 Sum_Fall Order Form - V12'!$R$23</f>
        <v>0</v>
      </c>
      <c r="E331" s="58">
        <f>'2020 Sum_Fall Order Form - V12'!$R$23</f>
        <v>0</v>
      </c>
      <c r="F331" s="100" t="s">
        <v>707</v>
      </c>
      <c r="G331" s="61">
        <f>'2020 Sum_Fall Order Form - V12'!$S$214</f>
        <v>0</v>
      </c>
      <c r="H331" s="60">
        <f>'2020 Sum_Fall Order Form - V12'!$G$18</f>
        <v>0</v>
      </c>
      <c r="J331" s="106">
        <v>16695</v>
      </c>
    </row>
    <row r="332" spans="1:10">
      <c r="A332" s="100">
        <v>331</v>
      </c>
      <c r="B332" s="57" t="s">
        <v>363</v>
      </c>
      <c r="D332" s="58">
        <f>'2020 Sum_Fall Order Form - V12'!$R$23</f>
        <v>0</v>
      </c>
      <c r="E332" s="58">
        <f>'2020 Sum_Fall Order Form - V12'!$R$23</f>
        <v>0</v>
      </c>
      <c r="F332" s="100">
        <v>1739287</v>
      </c>
      <c r="G332" s="61">
        <f>'2020 Sum_Fall Order Form - V12'!$R$215</f>
        <v>0</v>
      </c>
      <c r="H332" s="60">
        <f>'2020 Sum_Fall Order Form - V12'!$G$18</f>
        <v>0</v>
      </c>
      <c r="J332" s="106">
        <v>18166</v>
      </c>
    </row>
    <row r="333" spans="1:10">
      <c r="A333" s="100">
        <v>332</v>
      </c>
      <c r="B333" s="57" t="s">
        <v>363</v>
      </c>
      <c r="D333" s="58">
        <f>'2020 Sum_Fall Order Form - V12'!$R$23</f>
        <v>0</v>
      </c>
      <c r="E333" s="58">
        <f>'2020 Sum_Fall Order Form - V12'!$R$23</f>
        <v>0</v>
      </c>
      <c r="F333" s="100" t="s">
        <v>708</v>
      </c>
      <c r="G333" s="61">
        <f>'2020 Sum_Fall Order Form - V12'!$S$215</f>
        <v>0</v>
      </c>
      <c r="H333" s="60">
        <f>'2020 Sum_Fall Order Form - V12'!$G$18</f>
        <v>0</v>
      </c>
      <c r="J333" s="106">
        <v>18165</v>
      </c>
    </row>
    <row r="334" spans="1:10">
      <c r="A334" s="100">
        <v>333</v>
      </c>
      <c r="B334" s="57" t="s">
        <v>363</v>
      </c>
      <c r="D334" s="58">
        <f>'2020 Sum_Fall Order Form - V12'!$R$23</f>
        <v>0</v>
      </c>
      <c r="E334" s="58">
        <f>'2020 Sum_Fall Order Form - V12'!$R$23</f>
        <v>0</v>
      </c>
      <c r="F334" s="100">
        <v>7539287</v>
      </c>
      <c r="G334" s="61">
        <f>'2020 Sum_Fall Order Form - V12'!$R$216</f>
        <v>0</v>
      </c>
      <c r="H334" s="60">
        <f>'2020 Sum_Fall Order Form - V12'!$G$18</f>
        <v>0</v>
      </c>
      <c r="J334" s="106">
        <v>19665</v>
      </c>
    </row>
    <row r="335" spans="1:10">
      <c r="A335" s="100">
        <v>334</v>
      </c>
      <c r="B335" s="57" t="s">
        <v>363</v>
      </c>
      <c r="D335" s="58">
        <f>'2020 Sum_Fall Order Form - V12'!$R$23</f>
        <v>0</v>
      </c>
      <c r="E335" s="58">
        <f>'2020 Sum_Fall Order Form - V12'!$R$23</f>
        <v>0</v>
      </c>
      <c r="F335" s="100" t="s">
        <v>709</v>
      </c>
      <c r="G335" s="61">
        <f>'2020 Sum_Fall Order Form - V12'!$S$216</f>
        <v>0</v>
      </c>
      <c r="H335" s="60">
        <f>'2020 Sum_Fall Order Form - V12'!$G$18</f>
        <v>0</v>
      </c>
      <c r="J335" s="106">
        <v>19666</v>
      </c>
    </row>
    <row r="336" spans="1:10">
      <c r="A336" s="100">
        <v>335</v>
      </c>
      <c r="B336" s="57" t="s">
        <v>365</v>
      </c>
      <c r="D336" s="58">
        <f>'2020 Sum_Fall Order Form - V12'!$R$23</f>
        <v>0</v>
      </c>
      <c r="E336" s="58">
        <f>'2020 Sum_Fall Order Form - V12'!$R$23</f>
        <v>0</v>
      </c>
      <c r="F336" s="100">
        <v>1739507</v>
      </c>
      <c r="G336" s="61">
        <f>'2020 Sum_Fall Order Form - V12'!$R$217</f>
        <v>0</v>
      </c>
      <c r="H336" s="60">
        <f>'2020 Sum_Fall Order Form - V12'!$G$18</f>
        <v>0</v>
      </c>
      <c r="J336" s="106">
        <v>5371</v>
      </c>
    </row>
    <row r="337" spans="1:10">
      <c r="A337" s="100">
        <v>336</v>
      </c>
      <c r="B337" s="57" t="s">
        <v>365</v>
      </c>
      <c r="D337" s="58">
        <f>'2020 Sum_Fall Order Form - V12'!$R$23</f>
        <v>0</v>
      </c>
      <c r="E337" s="58">
        <f>'2020 Sum_Fall Order Form - V12'!$R$23</f>
        <v>0</v>
      </c>
      <c r="F337" s="100" t="s">
        <v>710</v>
      </c>
      <c r="G337" s="61">
        <f>'2020 Sum_Fall Order Form - V12'!$S$217</f>
        <v>0</v>
      </c>
      <c r="H337" s="60">
        <f>'2020 Sum_Fall Order Form - V12'!$G$18</f>
        <v>0</v>
      </c>
      <c r="J337" s="106">
        <v>5828</v>
      </c>
    </row>
    <row r="338" spans="1:10">
      <c r="A338" s="100">
        <v>337</v>
      </c>
      <c r="B338" s="57" t="s">
        <v>365</v>
      </c>
      <c r="D338" s="58">
        <f>'2020 Sum_Fall Order Form - V12'!$R$23</f>
        <v>0</v>
      </c>
      <c r="E338" s="58">
        <f>'2020 Sum_Fall Order Form - V12'!$R$23</f>
        <v>0</v>
      </c>
      <c r="F338" s="100">
        <v>7139504</v>
      </c>
      <c r="G338" s="61">
        <f>'2020 Sum_Fall Order Form - V12'!$R$218</f>
        <v>0</v>
      </c>
      <c r="H338" s="60">
        <f>'2020 Sum_Fall Order Form - V12'!$G$18</f>
        <v>0</v>
      </c>
      <c r="J338" s="106">
        <v>19728</v>
      </c>
    </row>
    <row r="339" spans="1:10">
      <c r="A339" s="100">
        <v>338</v>
      </c>
      <c r="B339" s="57" t="s">
        <v>365</v>
      </c>
      <c r="D339" s="58">
        <f>'2020 Sum_Fall Order Form - V12'!$R$23</f>
        <v>0</v>
      </c>
      <c r="E339" s="58">
        <f>'2020 Sum_Fall Order Form - V12'!$R$23</f>
        <v>0</v>
      </c>
      <c r="F339" s="100" t="s">
        <v>711</v>
      </c>
      <c r="G339" s="61">
        <f>'2020 Sum_Fall Order Form - V12'!$S$218</f>
        <v>0</v>
      </c>
      <c r="H339" s="60">
        <f>'2020 Sum_Fall Order Form - V12'!$G$18</f>
        <v>0</v>
      </c>
      <c r="J339" s="106">
        <v>19727</v>
      </c>
    </row>
    <row r="340" spans="1:10">
      <c r="A340" s="100">
        <v>339</v>
      </c>
      <c r="B340" s="57" t="s">
        <v>712</v>
      </c>
      <c r="D340" s="58">
        <f>'2020 Sum_Fall Order Form - V12'!$R$23</f>
        <v>0</v>
      </c>
      <c r="E340" s="58">
        <f>'2020 Sum_Fall Order Form - V12'!$R$23</f>
        <v>0</v>
      </c>
      <c r="F340" s="100">
        <v>1740277</v>
      </c>
      <c r="G340" s="61">
        <f>'2020 Sum_Fall Order Form - V12'!$R$220</f>
        <v>0</v>
      </c>
      <c r="H340" s="60">
        <f>'2020 Sum_Fall Order Form - V12'!$G$18</f>
        <v>0</v>
      </c>
      <c r="J340" s="106">
        <v>20172</v>
      </c>
    </row>
    <row r="341" spans="1:10">
      <c r="A341" s="100">
        <v>340</v>
      </c>
      <c r="B341" s="57" t="s">
        <v>712</v>
      </c>
      <c r="D341" s="58">
        <f>'2020 Sum_Fall Order Form - V12'!$R$23</f>
        <v>0</v>
      </c>
      <c r="E341" s="58">
        <f>'2020 Sum_Fall Order Form - V12'!$R$23</f>
        <v>0</v>
      </c>
      <c r="F341" s="100" t="s">
        <v>713</v>
      </c>
      <c r="G341" s="61">
        <f>'2020 Sum_Fall Order Form - V12'!$S$220</f>
        <v>0</v>
      </c>
      <c r="H341" s="60">
        <f>'2020 Sum_Fall Order Form - V12'!$G$18</f>
        <v>0</v>
      </c>
      <c r="J341" s="106">
        <v>20173</v>
      </c>
    </row>
    <row r="342" spans="1:10">
      <c r="A342" s="100">
        <v>341</v>
      </c>
      <c r="B342" s="57" t="s">
        <v>369</v>
      </c>
      <c r="D342" s="58">
        <f>'2020 Sum_Fall Order Form - V12'!$R$23</f>
        <v>0</v>
      </c>
      <c r="E342" s="58">
        <f>'2020 Sum_Fall Order Form - V12'!$R$23</f>
        <v>0</v>
      </c>
      <c r="F342" s="100">
        <v>1740307</v>
      </c>
      <c r="G342" s="61">
        <f>'2020 Sum_Fall Order Form - V12'!$R$221</f>
        <v>0</v>
      </c>
      <c r="H342" s="60">
        <f>'2020 Sum_Fall Order Form - V12'!$G$18</f>
        <v>0</v>
      </c>
      <c r="J342" s="106">
        <v>18167</v>
      </c>
    </row>
    <row r="343" spans="1:10">
      <c r="A343" s="100">
        <v>342</v>
      </c>
      <c r="B343" s="57" t="s">
        <v>369</v>
      </c>
      <c r="D343" s="58">
        <f>'2020 Sum_Fall Order Form - V12'!$R$23</f>
        <v>0</v>
      </c>
      <c r="E343" s="58">
        <f>'2020 Sum_Fall Order Form - V12'!$R$23</f>
        <v>0</v>
      </c>
      <c r="F343" s="100" t="s">
        <v>714</v>
      </c>
      <c r="G343" s="61">
        <f>'2020 Sum_Fall Order Form - V12'!$S$221</f>
        <v>0</v>
      </c>
      <c r="H343" s="60">
        <f>'2020 Sum_Fall Order Form - V12'!$G$18</f>
        <v>0</v>
      </c>
      <c r="J343" s="106">
        <v>18168</v>
      </c>
    </row>
    <row r="344" spans="1:10">
      <c r="A344" s="100">
        <v>343</v>
      </c>
      <c r="B344" s="57" t="s">
        <v>372</v>
      </c>
      <c r="D344" s="58">
        <f>'2020 Sum_Fall Order Form - V12'!$R$23</f>
        <v>0</v>
      </c>
      <c r="E344" s="58">
        <f>'2020 Sum_Fall Order Form - V12'!$R$23</f>
        <v>0</v>
      </c>
      <c r="F344" s="100">
        <v>1741320</v>
      </c>
      <c r="G344" s="61">
        <f>'2020 Sum_Fall Order Form - V12'!$R$223</f>
        <v>0</v>
      </c>
      <c r="H344" s="60">
        <f>'2020 Sum_Fall Order Form - V12'!$G$18</f>
        <v>0</v>
      </c>
      <c r="J344" s="106">
        <v>5516</v>
      </c>
    </row>
    <row r="345" spans="1:10">
      <c r="A345" s="100">
        <v>344</v>
      </c>
      <c r="B345" s="57" t="s">
        <v>372</v>
      </c>
      <c r="D345" s="58">
        <f>'2020 Sum_Fall Order Form - V12'!$R$23</f>
        <v>0</v>
      </c>
      <c r="E345" s="58">
        <f>'2020 Sum_Fall Order Form - V12'!$R$23</f>
        <v>0</v>
      </c>
      <c r="F345" s="100" t="s">
        <v>715</v>
      </c>
      <c r="G345" s="61">
        <f>'2020 Sum_Fall Order Form - V12'!$S$223</f>
        <v>0</v>
      </c>
      <c r="H345" s="60">
        <f>'2020 Sum_Fall Order Form - V12'!$G$18</f>
        <v>0</v>
      </c>
      <c r="J345" s="106">
        <v>5628</v>
      </c>
    </row>
    <row r="346" spans="1:10">
      <c r="A346" s="100">
        <v>345</v>
      </c>
      <c r="B346" s="57" t="s">
        <v>374</v>
      </c>
      <c r="D346" s="58">
        <f>'2020 Sum_Fall Order Form - V12'!$R$23</f>
        <v>0</v>
      </c>
      <c r="E346" s="58">
        <f>'2020 Sum_Fall Order Form - V12'!$R$23</f>
        <v>0</v>
      </c>
      <c r="F346" s="100">
        <v>1741500</v>
      </c>
      <c r="G346" s="61">
        <f>'2020 Sum_Fall Order Form - V12'!$R$224</f>
        <v>0</v>
      </c>
      <c r="H346" s="60">
        <f>'2020 Sum_Fall Order Form - V12'!$G$18</f>
        <v>0</v>
      </c>
      <c r="J346" s="106">
        <v>12543</v>
      </c>
    </row>
    <row r="347" spans="1:10">
      <c r="A347" s="100">
        <v>346</v>
      </c>
      <c r="B347" s="57" t="s">
        <v>374</v>
      </c>
      <c r="D347" s="58">
        <f>'2020 Sum_Fall Order Form - V12'!$R$23</f>
        <v>0</v>
      </c>
      <c r="E347" s="58">
        <f>'2020 Sum_Fall Order Form - V12'!$R$23</f>
        <v>0</v>
      </c>
      <c r="F347" s="100" t="s">
        <v>716</v>
      </c>
      <c r="G347" s="61">
        <f>'2020 Sum_Fall Order Form - V12'!$S$224</f>
        <v>0</v>
      </c>
      <c r="H347" s="60">
        <f>'2020 Sum_Fall Order Form - V12'!$G$18</f>
        <v>0</v>
      </c>
      <c r="J347" s="106">
        <v>12548</v>
      </c>
    </row>
    <row r="348" spans="1:10">
      <c r="A348" s="100">
        <v>347</v>
      </c>
      <c r="B348" s="57" t="s">
        <v>375</v>
      </c>
      <c r="D348" s="58">
        <f>'2020 Sum_Fall Order Form - V12'!$R$23</f>
        <v>0</v>
      </c>
      <c r="E348" s="58">
        <f>'2020 Sum_Fall Order Form - V12'!$R$23</f>
        <v>0</v>
      </c>
      <c r="F348" s="100">
        <v>1741970</v>
      </c>
      <c r="G348" s="61">
        <f>'2020 Sum_Fall Order Form - V12'!$R$225</f>
        <v>0</v>
      </c>
      <c r="H348" s="60">
        <f>'2020 Sum_Fall Order Form - V12'!$G$18</f>
        <v>0</v>
      </c>
      <c r="J348" s="106">
        <v>5333</v>
      </c>
    </row>
    <row r="349" spans="1:10">
      <c r="A349" s="100">
        <v>348</v>
      </c>
      <c r="B349" s="57" t="s">
        <v>375</v>
      </c>
      <c r="D349" s="58">
        <f>'2020 Sum_Fall Order Form - V12'!$R$23</f>
        <v>0</v>
      </c>
      <c r="E349" s="58">
        <f>'2020 Sum_Fall Order Form - V12'!$R$23</f>
        <v>0</v>
      </c>
      <c r="F349" s="100" t="s">
        <v>717</v>
      </c>
      <c r="G349" s="61">
        <f>'2020 Sum_Fall Order Form - V12'!$S$225</f>
        <v>0</v>
      </c>
      <c r="H349" s="60">
        <f>'2020 Sum_Fall Order Form - V12'!$G$18</f>
        <v>0</v>
      </c>
      <c r="J349" s="106">
        <v>5837</v>
      </c>
    </row>
    <row r="350" spans="1:10">
      <c r="A350" s="100">
        <v>349</v>
      </c>
      <c r="B350" s="57" t="s">
        <v>377</v>
      </c>
      <c r="D350" s="58">
        <f>'2020 Sum_Fall Order Form - V12'!$R$23</f>
        <v>0</v>
      </c>
      <c r="E350" s="58">
        <f>'2020 Sum_Fall Order Form - V12'!$R$23</f>
        <v>0</v>
      </c>
      <c r="F350" s="100">
        <v>1742370</v>
      </c>
      <c r="G350" s="61">
        <f>'2020 Sum_Fall Order Form - V12'!$R$226</f>
        <v>0</v>
      </c>
      <c r="H350" s="60">
        <f>'2020 Sum_Fall Order Form - V12'!$G$18</f>
        <v>0</v>
      </c>
      <c r="J350" s="106">
        <v>19882</v>
      </c>
    </row>
    <row r="351" spans="1:10">
      <c r="A351" s="100">
        <v>350</v>
      </c>
      <c r="B351" s="57" t="s">
        <v>377</v>
      </c>
      <c r="D351" s="58">
        <f>'2020 Sum_Fall Order Form - V12'!$R$23</f>
        <v>0</v>
      </c>
      <c r="E351" s="58">
        <f>'2020 Sum_Fall Order Form - V12'!$R$23</f>
        <v>0</v>
      </c>
      <c r="F351" s="100" t="s">
        <v>718</v>
      </c>
      <c r="G351" s="61">
        <f>'2020 Sum_Fall Order Form - V12'!$S$226</f>
        <v>0</v>
      </c>
      <c r="H351" s="60">
        <f>'2020 Sum_Fall Order Form - V12'!$G$18</f>
        <v>0</v>
      </c>
      <c r="J351" s="106">
        <v>19881</v>
      </c>
    </row>
    <row r="352" spans="1:10">
      <c r="A352" s="100">
        <v>351</v>
      </c>
      <c r="B352" s="57" t="s">
        <v>379</v>
      </c>
      <c r="D352" s="58">
        <f>'2020 Sum_Fall Order Form - V12'!$R$23</f>
        <v>0</v>
      </c>
      <c r="E352" s="58">
        <f>'2020 Sum_Fall Order Form - V12'!$R$23</f>
        <v>0</v>
      </c>
      <c r="F352" s="100">
        <v>1743070</v>
      </c>
      <c r="G352" s="61">
        <f>'2020 Sum_Fall Order Form - V12'!$R$227</f>
        <v>0</v>
      </c>
      <c r="H352" s="60">
        <f>'2020 Sum_Fall Order Form - V12'!$G$18</f>
        <v>0</v>
      </c>
      <c r="J352" s="106">
        <v>19885</v>
      </c>
    </row>
    <row r="353" spans="1:10">
      <c r="A353" s="100">
        <v>352</v>
      </c>
      <c r="B353" s="57" t="s">
        <v>379</v>
      </c>
      <c r="D353" s="58">
        <f>'2020 Sum_Fall Order Form - V12'!$R$23</f>
        <v>0</v>
      </c>
      <c r="E353" s="58">
        <f>'2020 Sum_Fall Order Form - V12'!$R$23</f>
        <v>0</v>
      </c>
      <c r="F353" s="100" t="s">
        <v>719</v>
      </c>
      <c r="G353" s="61">
        <f>'2020 Sum_Fall Order Form - V12'!$S$227</f>
        <v>0</v>
      </c>
      <c r="H353" s="60">
        <f>'2020 Sum_Fall Order Form - V12'!$G$18</f>
        <v>0</v>
      </c>
      <c r="J353" s="106">
        <v>19884</v>
      </c>
    </row>
    <row r="354" spans="1:10">
      <c r="A354" s="100">
        <v>353</v>
      </c>
      <c r="B354" s="57" t="s">
        <v>381</v>
      </c>
      <c r="D354" s="58">
        <f>'2020 Sum_Fall Order Form - V12'!$R$23</f>
        <v>0</v>
      </c>
      <c r="E354" s="58">
        <f>'2020 Sum_Fall Order Form - V12'!$R$23</f>
        <v>0</v>
      </c>
      <c r="F354" s="100">
        <v>1742810</v>
      </c>
      <c r="G354" s="61">
        <f>'2020 Sum_Fall Order Form - V12'!$R$228</f>
        <v>0</v>
      </c>
      <c r="H354" s="60">
        <f>'2020 Sum_Fall Order Form - V12'!$G$18</f>
        <v>0</v>
      </c>
      <c r="J354" s="106">
        <v>19919</v>
      </c>
    </row>
    <row r="355" spans="1:10">
      <c r="A355" s="100">
        <v>354</v>
      </c>
      <c r="B355" s="57" t="s">
        <v>381</v>
      </c>
      <c r="D355" s="58">
        <f>'2020 Sum_Fall Order Form - V12'!$R$23</f>
        <v>0</v>
      </c>
      <c r="E355" s="58">
        <f>'2020 Sum_Fall Order Form - V12'!$R$23</f>
        <v>0</v>
      </c>
      <c r="F355" s="100" t="s">
        <v>720</v>
      </c>
      <c r="G355" s="61">
        <f>'2020 Sum_Fall Order Form - V12'!$S$228</f>
        <v>0</v>
      </c>
      <c r="H355" s="60">
        <f>'2020 Sum_Fall Order Form - V12'!$G$18</f>
        <v>0</v>
      </c>
      <c r="J355" s="106">
        <v>19921</v>
      </c>
    </row>
    <row r="356" spans="1:10">
      <c r="A356" s="100">
        <v>355</v>
      </c>
      <c r="B356" s="57" t="s">
        <v>383</v>
      </c>
      <c r="D356" s="58">
        <f>'2020 Sum_Fall Order Form - V12'!$R$23</f>
        <v>0</v>
      </c>
      <c r="E356" s="58">
        <f>'2020 Sum_Fall Order Form - V12'!$R$23</f>
        <v>0</v>
      </c>
      <c r="F356" s="100">
        <v>1743410</v>
      </c>
      <c r="G356" s="61">
        <f>'2020 Sum_Fall Order Form - V12'!$R$229</f>
        <v>0</v>
      </c>
      <c r="H356" s="60">
        <f>'2020 Sum_Fall Order Form - V12'!$G$18</f>
        <v>0</v>
      </c>
      <c r="J356" s="106">
        <v>12577</v>
      </c>
    </row>
    <row r="357" spans="1:10">
      <c r="A357" s="100">
        <v>356</v>
      </c>
      <c r="B357" s="57" t="s">
        <v>383</v>
      </c>
      <c r="D357" s="58">
        <f>'2020 Sum_Fall Order Form - V12'!$R$23</f>
        <v>0</v>
      </c>
      <c r="E357" s="58">
        <f>'2020 Sum_Fall Order Form - V12'!$R$23</f>
        <v>0</v>
      </c>
      <c r="F357" s="100" t="s">
        <v>721</v>
      </c>
      <c r="G357" s="61">
        <f>'2020 Sum_Fall Order Form - V12'!$S$229</f>
        <v>0</v>
      </c>
      <c r="H357" s="60">
        <f>'2020 Sum_Fall Order Form - V12'!$G$18</f>
        <v>0</v>
      </c>
      <c r="J357" s="106">
        <v>12574</v>
      </c>
    </row>
    <row r="358" spans="1:10">
      <c r="A358" s="100">
        <v>357</v>
      </c>
      <c r="B358" s="57" t="s">
        <v>384</v>
      </c>
      <c r="D358" s="58">
        <f>'2020 Sum_Fall Order Form - V12'!$R$23</f>
        <v>0</v>
      </c>
      <c r="E358" s="58">
        <f>'2020 Sum_Fall Order Form - V12'!$R$23</f>
        <v>0</v>
      </c>
      <c r="F358" s="100">
        <v>1743420</v>
      </c>
      <c r="G358" s="61">
        <f>'2020 Sum_Fall Order Form - V12'!$R$230</f>
        <v>0</v>
      </c>
      <c r="H358" s="60">
        <f>'2020 Sum_Fall Order Form - V12'!$G$18</f>
        <v>0</v>
      </c>
      <c r="J358" s="106">
        <v>19924</v>
      </c>
    </row>
    <row r="359" spans="1:10">
      <c r="A359" s="100">
        <v>358</v>
      </c>
      <c r="B359" s="57" t="s">
        <v>384</v>
      </c>
      <c r="D359" s="58">
        <f>'2020 Sum_Fall Order Form - V12'!$R$23</f>
        <v>0</v>
      </c>
      <c r="E359" s="58">
        <f>'2020 Sum_Fall Order Form - V12'!$R$23</f>
        <v>0</v>
      </c>
      <c r="F359" s="100" t="s">
        <v>722</v>
      </c>
      <c r="G359" s="61">
        <f>'2020 Sum_Fall Order Form - V12'!$S$230</f>
        <v>0</v>
      </c>
      <c r="H359" s="60">
        <f>'2020 Sum_Fall Order Form - V12'!$G$18</f>
        <v>0</v>
      </c>
      <c r="J359" s="106">
        <v>19923</v>
      </c>
    </row>
    <row r="360" spans="1:10">
      <c r="A360" s="100">
        <v>359</v>
      </c>
      <c r="B360" s="57" t="s">
        <v>385</v>
      </c>
      <c r="D360" s="58">
        <f>'2020 Sum_Fall Order Form - V12'!$R$23</f>
        <v>0</v>
      </c>
      <c r="E360" s="58">
        <f>'2020 Sum_Fall Order Form - V12'!$R$23</f>
        <v>0</v>
      </c>
      <c r="F360" s="100">
        <v>1743740</v>
      </c>
      <c r="G360" s="61">
        <f>'2020 Sum_Fall Order Form - V12'!$R$231</f>
        <v>0</v>
      </c>
      <c r="H360" s="60">
        <f>'2020 Sum_Fall Order Form - V12'!$G$18</f>
        <v>0</v>
      </c>
      <c r="J360" s="106">
        <v>19927</v>
      </c>
    </row>
    <row r="361" spans="1:10">
      <c r="A361" s="100">
        <v>360</v>
      </c>
      <c r="B361" s="57" t="s">
        <v>385</v>
      </c>
      <c r="D361" s="58">
        <f>'2020 Sum_Fall Order Form - V12'!$R$23</f>
        <v>0</v>
      </c>
      <c r="E361" s="58">
        <f>'2020 Sum_Fall Order Form - V12'!$R$23</f>
        <v>0</v>
      </c>
      <c r="F361" s="100" t="s">
        <v>723</v>
      </c>
      <c r="G361" s="61">
        <f>'2020 Sum_Fall Order Form - V12'!$S$231</f>
        <v>0</v>
      </c>
      <c r="H361" s="60">
        <f>'2020 Sum_Fall Order Form - V12'!$G$18</f>
        <v>0</v>
      </c>
      <c r="J361" s="106">
        <v>19928</v>
      </c>
    </row>
    <row r="362" spans="1:10">
      <c r="A362" s="100">
        <v>361</v>
      </c>
      <c r="B362" s="57" t="s">
        <v>387</v>
      </c>
      <c r="D362" s="58">
        <f>'2020 Sum_Fall Order Form - V12'!$R$23</f>
        <v>0</v>
      </c>
      <c r="E362" s="58">
        <f>'2020 Sum_Fall Order Form - V12'!$R$23</f>
        <v>0</v>
      </c>
      <c r="F362" s="100">
        <v>1743140</v>
      </c>
      <c r="G362" s="61">
        <f>'2020 Sum_Fall Order Form - V12'!$R$232</f>
        <v>0</v>
      </c>
      <c r="H362" s="60">
        <f>'2020 Sum_Fall Order Form - V12'!$G$18</f>
        <v>0</v>
      </c>
      <c r="J362" s="106">
        <v>19931</v>
      </c>
    </row>
    <row r="363" spans="1:10">
      <c r="A363" s="100">
        <v>362</v>
      </c>
      <c r="B363" s="57" t="s">
        <v>387</v>
      </c>
      <c r="D363" s="58">
        <f>'2020 Sum_Fall Order Form - V12'!$R$23</f>
        <v>0</v>
      </c>
      <c r="E363" s="58">
        <f>'2020 Sum_Fall Order Form - V12'!$R$23</f>
        <v>0</v>
      </c>
      <c r="F363" s="100" t="s">
        <v>724</v>
      </c>
      <c r="G363" s="61">
        <f>'2020 Sum_Fall Order Form - V12'!$S$232</f>
        <v>0</v>
      </c>
      <c r="H363" s="60">
        <f>'2020 Sum_Fall Order Form - V12'!$G$18</f>
        <v>0</v>
      </c>
      <c r="J363" s="106">
        <v>19930</v>
      </c>
    </row>
    <row r="364" spans="1:10">
      <c r="A364" s="100">
        <v>363</v>
      </c>
      <c r="B364" s="57" t="s">
        <v>389</v>
      </c>
      <c r="D364" s="58">
        <f>'2020 Sum_Fall Order Form - V12'!$R$23</f>
        <v>0</v>
      </c>
      <c r="E364" s="58">
        <f>'2020 Sum_Fall Order Form - V12'!$R$23</f>
        <v>0</v>
      </c>
      <c r="F364" s="100">
        <v>1748250</v>
      </c>
      <c r="G364" s="61">
        <f>'2020 Sum_Fall Order Form - V12'!$R$234</f>
        <v>0</v>
      </c>
      <c r="H364" s="60">
        <f>'2020 Sum_Fall Order Form - V12'!$G$18</f>
        <v>0</v>
      </c>
      <c r="J364" s="106">
        <v>5343</v>
      </c>
    </row>
    <row r="365" spans="1:10">
      <c r="A365" s="100">
        <v>364</v>
      </c>
      <c r="B365" s="57" t="s">
        <v>389</v>
      </c>
      <c r="D365" s="58">
        <f>'2020 Sum_Fall Order Form - V12'!$R$23</f>
        <v>0</v>
      </c>
      <c r="E365" s="58">
        <f>'2020 Sum_Fall Order Form - V12'!$R$23</f>
        <v>0</v>
      </c>
      <c r="F365" s="100" t="s">
        <v>725</v>
      </c>
      <c r="G365" s="61">
        <f>'2020 Sum_Fall Order Form - V12'!$S$234</f>
        <v>0</v>
      </c>
      <c r="H365" s="60">
        <f>'2020 Sum_Fall Order Form - V12'!$G$18</f>
        <v>0</v>
      </c>
      <c r="J365" s="106">
        <v>5846</v>
      </c>
    </row>
    <row r="366" spans="1:10">
      <c r="A366" s="100">
        <v>365</v>
      </c>
      <c r="B366" s="57" t="s">
        <v>389</v>
      </c>
      <c r="D366" s="58">
        <f>'2020 Sum_Fall Order Form - V12'!$R$23</f>
        <v>0</v>
      </c>
      <c r="E366" s="58">
        <f>'2020 Sum_Fall Order Form - V12'!$R$23</f>
        <v>0</v>
      </c>
      <c r="F366" s="100">
        <v>1748257</v>
      </c>
      <c r="G366" s="61">
        <f>'2020 Sum_Fall Order Form - V12'!$R$235</f>
        <v>0</v>
      </c>
      <c r="H366" s="60">
        <f>'2020 Sum_Fall Order Form - V12'!$G$18</f>
        <v>0</v>
      </c>
      <c r="J366" s="106">
        <v>5461</v>
      </c>
    </row>
    <row r="367" spans="1:10">
      <c r="A367" s="100">
        <v>366</v>
      </c>
      <c r="B367" s="57" t="s">
        <v>389</v>
      </c>
      <c r="D367" s="58">
        <f>'2020 Sum_Fall Order Form - V12'!$R$23</f>
        <v>0</v>
      </c>
      <c r="E367" s="58">
        <f>'2020 Sum_Fall Order Form - V12'!$R$23</f>
        <v>0</v>
      </c>
      <c r="F367" s="100" t="s">
        <v>726</v>
      </c>
      <c r="G367" s="61">
        <f>'2020 Sum_Fall Order Form - V12'!$S$235</f>
        <v>0</v>
      </c>
      <c r="H367" s="60">
        <f>'2020 Sum_Fall Order Form - V12'!$G$18</f>
        <v>0</v>
      </c>
      <c r="J367" s="106">
        <v>5916</v>
      </c>
    </row>
    <row r="368" spans="1:10">
      <c r="A368" s="100">
        <v>367</v>
      </c>
      <c r="B368" s="57" t="s">
        <v>390</v>
      </c>
      <c r="D368" s="58">
        <f>'2020 Sum_Fall Order Form - V12'!$R$23</f>
        <v>0</v>
      </c>
      <c r="E368" s="58">
        <f>'2020 Sum_Fall Order Form - V12'!$R$23</f>
        <v>0</v>
      </c>
      <c r="F368" s="100">
        <v>1748220</v>
      </c>
      <c r="G368" s="61">
        <f>'2020 Sum_Fall Order Form - V12'!$R$236</f>
        <v>0</v>
      </c>
      <c r="H368" s="60">
        <f>'2020 Sum_Fall Order Form - V12'!$G$18</f>
        <v>0</v>
      </c>
      <c r="J368" s="106">
        <v>5344</v>
      </c>
    </row>
    <row r="369" spans="1:10">
      <c r="A369" s="100">
        <v>368</v>
      </c>
      <c r="B369" s="57" t="s">
        <v>390</v>
      </c>
      <c r="D369" s="58">
        <f>'2020 Sum_Fall Order Form - V12'!$R$23</f>
        <v>0</v>
      </c>
      <c r="E369" s="58">
        <f>'2020 Sum_Fall Order Form - V12'!$R$23</f>
        <v>0</v>
      </c>
      <c r="F369" s="100" t="s">
        <v>727</v>
      </c>
      <c r="G369" s="61">
        <f>'2020 Sum_Fall Order Form - V12'!$S$236</f>
        <v>0</v>
      </c>
      <c r="H369" s="60">
        <f>'2020 Sum_Fall Order Form - V12'!$G$18</f>
        <v>0</v>
      </c>
      <c r="J369" s="106">
        <v>5845</v>
      </c>
    </row>
    <row r="370" spans="1:10">
      <c r="A370" s="100">
        <v>369</v>
      </c>
      <c r="B370" s="57" t="s">
        <v>392</v>
      </c>
      <c r="D370" s="58">
        <f>'2020 Sum_Fall Order Form - V12'!$R$23</f>
        <v>0</v>
      </c>
      <c r="E370" s="58">
        <f>'2020 Sum_Fall Order Form - V12'!$R$23</f>
        <v>0</v>
      </c>
      <c r="F370" s="100">
        <v>1748907</v>
      </c>
      <c r="G370" s="61">
        <f>'2020 Sum_Fall Order Form - V12'!$R$238</f>
        <v>0</v>
      </c>
      <c r="H370" s="60">
        <f>'2020 Sum_Fall Order Form - V12'!$G$18</f>
        <v>0</v>
      </c>
      <c r="J370" s="106">
        <v>5266</v>
      </c>
    </row>
    <row r="371" spans="1:10">
      <c r="A371" s="100">
        <v>370</v>
      </c>
      <c r="B371" s="57" t="s">
        <v>392</v>
      </c>
      <c r="D371" s="58">
        <f>'2020 Sum_Fall Order Form - V12'!$R$23</f>
        <v>0</v>
      </c>
      <c r="E371" s="58">
        <f>'2020 Sum_Fall Order Form - V12'!$R$23</f>
        <v>0</v>
      </c>
      <c r="F371" s="100" t="s">
        <v>728</v>
      </c>
      <c r="G371" s="61">
        <f>'2020 Sum_Fall Order Form - V12'!$S$238</f>
        <v>0</v>
      </c>
      <c r="H371" s="60">
        <f>'2020 Sum_Fall Order Form - V12'!$G$18</f>
        <v>0</v>
      </c>
      <c r="J371" s="106">
        <v>5847</v>
      </c>
    </row>
    <row r="372" spans="1:10">
      <c r="A372" s="100">
        <v>371</v>
      </c>
      <c r="B372" s="57" t="s">
        <v>394</v>
      </c>
      <c r="D372" s="58">
        <f>'2020 Sum_Fall Order Form - V12'!$R$23</f>
        <v>0</v>
      </c>
      <c r="E372" s="58">
        <f>'2020 Sum_Fall Order Form - V12'!$R$23</f>
        <v>0</v>
      </c>
      <c r="F372" s="100">
        <v>1749007</v>
      </c>
      <c r="G372" s="61">
        <f>'2020 Sum_Fall Order Form - V12'!$R$239</f>
        <v>0</v>
      </c>
      <c r="H372" s="60">
        <f>'2020 Sum_Fall Order Form - V12'!$G$18</f>
        <v>0</v>
      </c>
      <c r="J372" s="106">
        <v>5251</v>
      </c>
    </row>
    <row r="373" spans="1:10">
      <c r="A373" s="100">
        <v>372</v>
      </c>
      <c r="B373" s="57" t="s">
        <v>394</v>
      </c>
      <c r="D373" s="58">
        <f>'2020 Sum_Fall Order Form - V12'!$R$23</f>
        <v>0</v>
      </c>
      <c r="E373" s="58">
        <f>'2020 Sum_Fall Order Form - V12'!$R$23</f>
        <v>0</v>
      </c>
      <c r="F373" s="100" t="s">
        <v>729</v>
      </c>
      <c r="G373" s="61">
        <f>'2020 Sum_Fall Order Form - V12'!$S$239</f>
        <v>0</v>
      </c>
      <c r="H373" s="60">
        <f>'2020 Sum_Fall Order Form - V12'!$G$18</f>
        <v>0</v>
      </c>
      <c r="J373" s="106">
        <v>5848</v>
      </c>
    </row>
    <row r="374" spans="1:10">
      <c r="A374" s="100">
        <v>373</v>
      </c>
      <c r="B374" s="57" t="s">
        <v>396</v>
      </c>
      <c r="D374" s="58">
        <f>'2020 Sum_Fall Order Form - V12'!$R$23</f>
        <v>0</v>
      </c>
      <c r="E374" s="58">
        <f>'2020 Sum_Fall Order Form - V12'!$R$23</f>
        <v>0</v>
      </c>
      <c r="F374" s="100">
        <v>1750307</v>
      </c>
      <c r="G374" s="61">
        <f>'2020 Sum_Fall Order Form - V12'!$R$241</f>
        <v>0</v>
      </c>
      <c r="H374" s="60">
        <f>'2020 Sum_Fall Order Form - V12'!$G$18</f>
        <v>0</v>
      </c>
      <c r="J374" s="106">
        <v>18169</v>
      </c>
    </row>
    <row r="375" spans="1:10">
      <c r="A375" s="100">
        <v>374</v>
      </c>
      <c r="B375" s="57" t="s">
        <v>396</v>
      </c>
      <c r="D375" s="58">
        <f>'2020 Sum_Fall Order Form - V12'!$R$23</f>
        <v>0</v>
      </c>
      <c r="E375" s="58">
        <f>'2020 Sum_Fall Order Form - V12'!$R$23</f>
        <v>0</v>
      </c>
      <c r="F375" s="100" t="s">
        <v>730</v>
      </c>
      <c r="G375" s="61">
        <f>'2020 Sum_Fall Order Form - V12'!$S$241</f>
        <v>0</v>
      </c>
      <c r="H375" s="60">
        <f>'2020 Sum_Fall Order Form - V12'!$G$18</f>
        <v>0</v>
      </c>
      <c r="J375" s="106">
        <v>18170</v>
      </c>
    </row>
    <row r="376" spans="1:10">
      <c r="A376" s="100">
        <v>375</v>
      </c>
      <c r="B376" s="57" t="s">
        <v>398</v>
      </c>
      <c r="D376" s="58">
        <f>'2020 Sum_Fall Order Form - V12'!$R$23</f>
        <v>0</v>
      </c>
      <c r="E376" s="58">
        <f>'2020 Sum_Fall Order Form - V12'!$R$23</f>
        <v>0</v>
      </c>
      <c r="F376" s="100">
        <v>1750377</v>
      </c>
      <c r="G376" s="61">
        <f>'2020 Sum_Fall Order Form - V12'!$R$242</f>
        <v>0</v>
      </c>
      <c r="H376" s="60">
        <f>'2020 Sum_Fall Order Form - V12'!$G$18</f>
        <v>0</v>
      </c>
      <c r="J376" s="106">
        <v>18171</v>
      </c>
    </row>
    <row r="377" spans="1:10">
      <c r="A377" s="100">
        <v>376</v>
      </c>
      <c r="B377" s="57" t="s">
        <v>398</v>
      </c>
      <c r="D377" s="58">
        <f>'2020 Sum_Fall Order Form - V12'!$R$23</f>
        <v>0</v>
      </c>
      <c r="E377" s="58">
        <f>'2020 Sum_Fall Order Form - V12'!$R$23</f>
        <v>0</v>
      </c>
      <c r="F377" s="100" t="s">
        <v>731</v>
      </c>
      <c r="G377" s="61">
        <f>'2020 Sum_Fall Order Form - V12'!$S$242</f>
        <v>0</v>
      </c>
      <c r="H377" s="60">
        <f>'2020 Sum_Fall Order Form - V12'!$G$18</f>
        <v>0</v>
      </c>
      <c r="J377" s="106">
        <v>18172</v>
      </c>
    </row>
    <row r="378" spans="1:10">
      <c r="A378" s="100">
        <v>377</v>
      </c>
      <c r="B378" s="57" t="s">
        <v>402</v>
      </c>
      <c r="D378" s="58">
        <f>'2020 Sum_Fall Order Form - V12'!$R$23</f>
        <v>0</v>
      </c>
      <c r="E378" s="58">
        <f>'2020 Sum_Fall Order Form - V12'!$R$23</f>
        <v>0</v>
      </c>
      <c r="F378" s="100">
        <v>1750667</v>
      </c>
      <c r="G378" s="61">
        <f>'2020 Sum_Fall Order Form - V12'!$R$244</f>
        <v>0</v>
      </c>
      <c r="H378" s="60">
        <f>'2020 Sum_Fall Order Form - V12'!$G$18</f>
        <v>0</v>
      </c>
      <c r="J378" s="106">
        <v>18173</v>
      </c>
    </row>
    <row r="379" spans="1:10">
      <c r="A379" s="100">
        <v>378</v>
      </c>
      <c r="B379" s="57" t="s">
        <v>402</v>
      </c>
      <c r="D379" s="58">
        <f>'2020 Sum_Fall Order Form - V12'!$R$23</f>
        <v>0</v>
      </c>
      <c r="E379" s="58">
        <f>'2020 Sum_Fall Order Form - V12'!$R$23</f>
        <v>0</v>
      </c>
      <c r="F379" s="100" t="s">
        <v>732</v>
      </c>
      <c r="G379" s="61">
        <f>'2020 Sum_Fall Order Form - V12'!$S$244</f>
        <v>0</v>
      </c>
      <c r="H379" s="60">
        <f>'2020 Sum_Fall Order Form - V12'!$G$18</f>
        <v>0</v>
      </c>
      <c r="J379" s="106">
        <v>18174</v>
      </c>
    </row>
    <row r="380" spans="1:10">
      <c r="A380" s="100">
        <v>379</v>
      </c>
      <c r="B380" s="57" t="s">
        <v>404</v>
      </c>
      <c r="D380" s="58">
        <f>'2020 Sum_Fall Order Form - V12'!$R$23</f>
        <v>0</v>
      </c>
      <c r="E380" s="58">
        <f>'2020 Sum_Fall Order Form - V12'!$R$23</f>
        <v>0</v>
      </c>
      <c r="F380" s="100">
        <v>1750687</v>
      </c>
      <c r="G380" s="61">
        <f>'2020 Sum_Fall Order Form - V12'!$R$245</f>
        <v>0</v>
      </c>
      <c r="H380" s="60">
        <f>'2020 Sum_Fall Order Form - V12'!$G$18</f>
        <v>0</v>
      </c>
      <c r="J380" s="106">
        <v>19956</v>
      </c>
    </row>
    <row r="381" spans="1:10">
      <c r="A381" s="100">
        <v>380</v>
      </c>
      <c r="B381" s="57" t="s">
        <v>404</v>
      </c>
      <c r="D381" s="58">
        <f>'2020 Sum_Fall Order Form - V12'!$R$23</f>
        <v>0</v>
      </c>
      <c r="E381" s="58">
        <f>'2020 Sum_Fall Order Form - V12'!$R$23</f>
        <v>0</v>
      </c>
      <c r="F381" s="100" t="s">
        <v>733</v>
      </c>
      <c r="G381" s="61">
        <f>'2020 Sum_Fall Order Form - V12'!$S$245</f>
        <v>0</v>
      </c>
      <c r="H381" s="60">
        <f>'2020 Sum_Fall Order Form - V12'!$G$18</f>
        <v>0</v>
      </c>
      <c r="J381" s="106">
        <v>19958</v>
      </c>
    </row>
    <row r="382" spans="1:10">
      <c r="A382" s="100">
        <v>381</v>
      </c>
      <c r="B382" s="57" t="s">
        <v>405</v>
      </c>
      <c r="D382" s="58">
        <f>'2020 Sum_Fall Order Form - V12'!$R$23</f>
        <v>0</v>
      </c>
      <c r="E382" s="58">
        <f>'2020 Sum_Fall Order Form - V12'!$R$23</f>
        <v>0</v>
      </c>
      <c r="F382" s="100">
        <v>1750747</v>
      </c>
      <c r="G382" s="61">
        <f>'2020 Sum_Fall Order Form - V12'!$R$246</f>
        <v>0</v>
      </c>
      <c r="H382" s="60">
        <f>'2020 Sum_Fall Order Form - V12'!$G$18</f>
        <v>0</v>
      </c>
      <c r="J382" s="106">
        <v>18179</v>
      </c>
    </row>
    <row r="383" spans="1:10">
      <c r="A383" s="100">
        <v>382</v>
      </c>
      <c r="B383" s="57" t="s">
        <v>405</v>
      </c>
      <c r="D383" s="58">
        <f>'2020 Sum_Fall Order Form - V12'!$R$23</f>
        <v>0</v>
      </c>
      <c r="E383" s="58">
        <f>'2020 Sum_Fall Order Form - V12'!$R$23</f>
        <v>0</v>
      </c>
      <c r="F383" s="100" t="s">
        <v>734</v>
      </c>
      <c r="G383" s="61">
        <f>'2020 Sum_Fall Order Form - V12'!$S$246</f>
        <v>0</v>
      </c>
      <c r="H383" s="60">
        <f>'2020 Sum_Fall Order Form - V12'!$G$18</f>
        <v>0</v>
      </c>
      <c r="J383" s="106">
        <v>18180</v>
      </c>
    </row>
    <row r="384" spans="1:10">
      <c r="A384" s="100">
        <v>383</v>
      </c>
      <c r="B384" s="57" t="s">
        <v>407</v>
      </c>
      <c r="D384" s="58">
        <f>'2020 Sum_Fall Order Form - V12'!$R$23</f>
        <v>0</v>
      </c>
      <c r="E384" s="58">
        <f>'2020 Sum_Fall Order Form - V12'!$R$23</f>
        <v>0</v>
      </c>
      <c r="F384" s="100">
        <v>1751907</v>
      </c>
      <c r="G384" s="61">
        <f>'2020 Sum_Fall Order Form - V12'!$R$248</f>
        <v>0</v>
      </c>
      <c r="H384" s="60">
        <f>'2020 Sum_Fall Order Form - V12'!$G$18</f>
        <v>0</v>
      </c>
      <c r="J384" s="106">
        <v>18182</v>
      </c>
    </row>
    <row r="385" spans="1:10">
      <c r="A385" s="100">
        <v>384</v>
      </c>
      <c r="B385" s="57" t="s">
        <v>407</v>
      </c>
      <c r="D385" s="58">
        <f>'2020 Sum_Fall Order Form - V12'!$R$23</f>
        <v>0</v>
      </c>
      <c r="E385" s="58">
        <f>'2020 Sum_Fall Order Form - V12'!$R$23</f>
        <v>0</v>
      </c>
      <c r="F385" s="100" t="s">
        <v>735</v>
      </c>
      <c r="G385" s="61">
        <f>'2020 Sum_Fall Order Form - V12'!$S$248</f>
        <v>0</v>
      </c>
      <c r="H385" s="60">
        <f>'2020 Sum_Fall Order Form - V12'!$G$18</f>
        <v>0</v>
      </c>
      <c r="J385" s="106">
        <v>18181</v>
      </c>
    </row>
    <row r="386" spans="1:10">
      <c r="A386" s="100">
        <v>385</v>
      </c>
      <c r="B386" s="57" t="s">
        <v>409</v>
      </c>
      <c r="D386" s="58">
        <f>'2020 Sum_Fall Order Form - V12'!$R$23</f>
        <v>0</v>
      </c>
      <c r="E386" s="58">
        <f>'2020 Sum_Fall Order Form - V12'!$R$23</f>
        <v>0</v>
      </c>
      <c r="F386" s="100">
        <v>1751957</v>
      </c>
      <c r="G386" s="61">
        <f>'2020 Sum_Fall Order Form - V12'!$R$249</f>
        <v>0</v>
      </c>
      <c r="H386" s="60">
        <f>'2020 Sum_Fall Order Form - V12'!$G$18</f>
        <v>0</v>
      </c>
      <c r="J386" s="106">
        <v>18185</v>
      </c>
    </row>
    <row r="387" spans="1:10">
      <c r="A387" s="100">
        <v>386</v>
      </c>
      <c r="B387" s="57" t="s">
        <v>409</v>
      </c>
      <c r="D387" s="58">
        <f>'2020 Sum_Fall Order Form - V12'!$R$23</f>
        <v>0</v>
      </c>
      <c r="E387" s="58">
        <f>'2020 Sum_Fall Order Form - V12'!$R$23</f>
        <v>0</v>
      </c>
      <c r="F387" s="100" t="s">
        <v>736</v>
      </c>
      <c r="G387" s="61">
        <f>'2020 Sum_Fall Order Form - V12'!$S$249</f>
        <v>0</v>
      </c>
      <c r="H387" s="60">
        <f>'2020 Sum_Fall Order Form - V12'!$G$18</f>
        <v>0</v>
      </c>
      <c r="J387" s="106">
        <v>18186</v>
      </c>
    </row>
    <row r="388" spans="1:10">
      <c r="A388" s="100">
        <v>387</v>
      </c>
      <c r="B388" s="57" t="s">
        <v>411</v>
      </c>
      <c r="D388" s="58">
        <f>'2020 Sum_Fall Order Form - V12'!$R$23</f>
        <v>0</v>
      </c>
      <c r="E388" s="58">
        <f>'2020 Sum_Fall Order Form - V12'!$R$23</f>
        <v>0</v>
      </c>
      <c r="F388" s="100">
        <v>1751997</v>
      </c>
      <c r="G388" s="61">
        <f>'2020 Sum_Fall Order Form - V12'!$R$250</f>
        <v>0</v>
      </c>
      <c r="H388" s="60">
        <f>'2020 Sum_Fall Order Form - V12'!$G$18</f>
        <v>0</v>
      </c>
      <c r="J388" s="106">
        <v>18188</v>
      </c>
    </row>
    <row r="389" spans="1:10">
      <c r="A389" s="100">
        <v>388</v>
      </c>
      <c r="B389" s="57" t="s">
        <v>411</v>
      </c>
      <c r="D389" s="58">
        <f>'2020 Sum_Fall Order Form - V12'!$R$23</f>
        <v>0</v>
      </c>
      <c r="E389" s="58">
        <f>'2020 Sum_Fall Order Form - V12'!$R$23</f>
        <v>0</v>
      </c>
      <c r="F389" s="100" t="s">
        <v>737</v>
      </c>
      <c r="G389" s="61">
        <f>'2020 Sum_Fall Order Form - V12'!$S$250</f>
        <v>0</v>
      </c>
      <c r="H389" s="60">
        <f>'2020 Sum_Fall Order Form - V12'!$G$18</f>
        <v>0</v>
      </c>
      <c r="J389" s="106">
        <v>18187</v>
      </c>
    </row>
    <row r="390" spans="1:10">
      <c r="A390" s="100">
        <v>389</v>
      </c>
      <c r="B390" s="57" t="s">
        <v>413</v>
      </c>
      <c r="D390" s="58">
        <f>'2020 Sum_Fall Order Form - V12'!$R$23</f>
        <v>0</v>
      </c>
      <c r="E390" s="58">
        <f>'2020 Sum_Fall Order Form - V12'!$R$23</f>
        <v>0</v>
      </c>
      <c r="F390" s="100">
        <v>1751967</v>
      </c>
      <c r="G390" s="61">
        <f>'2020 Sum_Fall Order Form - V12'!$R$251</f>
        <v>0</v>
      </c>
      <c r="H390" s="60">
        <f>'2020 Sum_Fall Order Form - V12'!$G$18</f>
        <v>0</v>
      </c>
      <c r="J390" s="106">
        <v>18447</v>
      </c>
    </row>
    <row r="391" spans="1:10">
      <c r="A391" s="100">
        <v>390</v>
      </c>
      <c r="B391" s="57" t="s">
        <v>413</v>
      </c>
      <c r="D391" s="58">
        <f>'2020 Sum_Fall Order Form - V12'!$R$23</f>
        <v>0</v>
      </c>
      <c r="E391" s="58">
        <f>'2020 Sum_Fall Order Form - V12'!$R$23</f>
        <v>0</v>
      </c>
      <c r="F391" s="100" t="s">
        <v>738</v>
      </c>
      <c r="G391" s="61">
        <f>'2020 Sum_Fall Order Form - V12'!$S$251</f>
        <v>0</v>
      </c>
      <c r="H391" s="60">
        <f>'2020 Sum_Fall Order Form - V12'!$G$18</f>
        <v>0</v>
      </c>
      <c r="J391" s="106">
        <v>18449</v>
      </c>
    </row>
    <row r="392" spans="1:10">
      <c r="A392" s="100">
        <v>391</v>
      </c>
      <c r="B392" s="57" t="s">
        <v>416</v>
      </c>
      <c r="D392" s="58">
        <f>'2020 Sum_Fall Order Form - V12'!$R$23</f>
        <v>0</v>
      </c>
      <c r="E392" s="58">
        <f>'2020 Sum_Fall Order Form - V12'!$R$23</f>
        <v>0</v>
      </c>
      <c r="F392" s="100">
        <v>1752907</v>
      </c>
      <c r="G392" s="61">
        <f>'2020 Sum_Fall Order Form - V12'!$R$253</f>
        <v>0</v>
      </c>
      <c r="H392" s="60">
        <f>'2020 Sum_Fall Order Form - V12'!$G$18</f>
        <v>0</v>
      </c>
      <c r="J392" s="106">
        <v>18193</v>
      </c>
    </row>
    <row r="393" spans="1:10">
      <c r="A393" s="100">
        <v>392</v>
      </c>
      <c r="B393" s="57" t="s">
        <v>416</v>
      </c>
      <c r="D393" s="58">
        <f>'2020 Sum_Fall Order Form - V12'!$R$23</f>
        <v>0</v>
      </c>
      <c r="E393" s="58">
        <f>'2020 Sum_Fall Order Form - V12'!$R$23</f>
        <v>0</v>
      </c>
      <c r="F393" s="100" t="s">
        <v>739</v>
      </c>
      <c r="G393" s="61">
        <f>'2020 Sum_Fall Order Form - V12'!$S$253</f>
        <v>0</v>
      </c>
      <c r="H393" s="60">
        <f>'2020 Sum_Fall Order Form - V12'!$G$18</f>
        <v>0</v>
      </c>
      <c r="J393" s="106">
        <v>18194</v>
      </c>
    </row>
    <row r="394" spans="1:10">
      <c r="A394" s="100">
        <v>393</v>
      </c>
      <c r="B394" s="57" t="s">
        <v>418</v>
      </c>
      <c r="D394" s="58">
        <f>'2020 Sum_Fall Order Form - V12'!$R$23</f>
        <v>0</v>
      </c>
      <c r="E394" s="58">
        <f>'2020 Sum_Fall Order Form - V12'!$R$23</f>
        <v>0</v>
      </c>
      <c r="F394" s="100">
        <v>1752917</v>
      </c>
      <c r="G394" s="61">
        <f>'2020 Sum_Fall Order Form - V12'!$R$254</f>
        <v>0</v>
      </c>
      <c r="H394" s="60">
        <f>'2020 Sum_Fall Order Form - V12'!$G$18</f>
        <v>0</v>
      </c>
      <c r="J394" s="106">
        <v>18189</v>
      </c>
    </row>
    <row r="395" spans="1:10">
      <c r="A395" s="100">
        <v>394</v>
      </c>
      <c r="B395" s="57" t="s">
        <v>418</v>
      </c>
      <c r="D395" s="58">
        <f>'2020 Sum_Fall Order Form - V12'!$R$23</f>
        <v>0</v>
      </c>
      <c r="E395" s="58">
        <f>'2020 Sum_Fall Order Form - V12'!$R$23</f>
        <v>0</v>
      </c>
      <c r="F395" s="100" t="s">
        <v>740</v>
      </c>
      <c r="G395" s="61">
        <f>'2020 Sum_Fall Order Form - V12'!$S$254</f>
        <v>0</v>
      </c>
      <c r="H395" s="60">
        <f>'2020 Sum_Fall Order Form - V12'!$G$18</f>
        <v>0</v>
      </c>
      <c r="J395" s="106">
        <v>18190</v>
      </c>
    </row>
    <row r="396" spans="1:10">
      <c r="A396" s="100">
        <v>395</v>
      </c>
      <c r="B396" s="57" t="s">
        <v>420</v>
      </c>
      <c r="D396" s="58">
        <f>'2020 Sum_Fall Order Form - V12'!$R$23</f>
        <v>0</v>
      </c>
      <c r="E396" s="58">
        <f>'2020 Sum_Fall Order Form - V12'!$R$23</f>
        <v>0</v>
      </c>
      <c r="F396" s="100">
        <v>1753017</v>
      </c>
      <c r="G396" s="61">
        <f>'2020 Sum_Fall Order Form - V12'!$R$255</f>
        <v>0</v>
      </c>
      <c r="H396" s="60">
        <f>'2020 Sum_Fall Order Form - V12'!$G$18</f>
        <v>0</v>
      </c>
      <c r="J396" s="106">
        <v>18196</v>
      </c>
    </row>
    <row r="397" spans="1:10">
      <c r="A397" s="100">
        <v>396</v>
      </c>
      <c r="B397" s="57" t="s">
        <v>420</v>
      </c>
      <c r="D397" s="58">
        <f>'2020 Sum_Fall Order Form - V12'!$R$23</f>
        <v>0</v>
      </c>
      <c r="E397" s="58">
        <f>'2020 Sum_Fall Order Form - V12'!$R$23</f>
        <v>0</v>
      </c>
      <c r="F397" s="100" t="s">
        <v>741</v>
      </c>
      <c r="G397" s="61">
        <f>'2020 Sum_Fall Order Form - V12'!$S$255</f>
        <v>0</v>
      </c>
      <c r="H397" s="60">
        <f>'2020 Sum_Fall Order Form - V12'!$G$18</f>
        <v>0</v>
      </c>
      <c r="J397" s="106">
        <v>18195</v>
      </c>
    </row>
    <row r="398" spans="1:10">
      <c r="A398" s="100">
        <v>397</v>
      </c>
      <c r="B398" s="57" t="s">
        <v>423</v>
      </c>
      <c r="D398" s="58">
        <f>'2020 Sum_Fall Order Form - V12'!$R$23</f>
        <v>0</v>
      </c>
      <c r="E398" s="58">
        <f>'2020 Sum_Fall Order Form - V12'!$R$23</f>
        <v>0</v>
      </c>
      <c r="F398" s="100">
        <v>1753527</v>
      </c>
      <c r="G398" s="61">
        <f>'2020 Sum_Fall Order Form - V12'!$R$257</f>
        <v>0</v>
      </c>
      <c r="H398" s="60">
        <f>'2020 Sum_Fall Order Form - V12'!$G$18</f>
        <v>0</v>
      </c>
      <c r="J398" s="106">
        <v>5537</v>
      </c>
    </row>
    <row r="399" spans="1:10">
      <c r="A399" s="100">
        <v>398</v>
      </c>
      <c r="B399" s="57" t="s">
        <v>423</v>
      </c>
      <c r="D399" s="58">
        <f>'2020 Sum_Fall Order Form - V12'!$R$23</f>
        <v>0</v>
      </c>
      <c r="E399" s="58">
        <f>'2020 Sum_Fall Order Form - V12'!$R$23</f>
        <v>0</v>
      </c>
      <c r="F399" s="100" t="s">
        <v>742</v>
      </c>
      <c r="G399" s="61">
        <f>'2020 Sum_Fall Order Form - V12'!$S$257</f>
        <v>0</v>
      </c>
      <c r="H399" s="60">
        <f>'2020 Sum_Fall Order Form - V12'!$G$18</f>
        <v>0</v>
      </c>
      <c r="J399" s="106">
        <v>5644</v>
      </c>
    </row>
    <row r="400" spans="1:10">
      <c r="A400" s="100">
        <v>399</v>
      </c>
      <c r="B400" s="57" t="s">
        <v>424</v>
      </c>
      <c r="D400" s="58">
        <f>'2020 Sum_Fall Order Form - V12'!$R$23</f>
        <v>0</v>
      </c>
      <c r="E400" s="58">
        <f>'2020 Sum_Fall Order Form - V12'!$R$23</f>
        <v>0</v>
      </c>
      <c r="F400" s="100">
        <v>1753497</v>
      </c>
      <c r="G400" s="61">
        <f>'2020 Sum_Fall Order Form - V12'!$R$258</f>
        <v>0</v>
      </c>
      <c r="H400" s="60">
        <f>'2020 Sum_Fall Order Form - V12'!$G$18</f>
        <v>0</v>
      </c>
      <c r="J400" s="106">
        <v>18077</v>
      </c>
    </row>
    <row r="401" spans="1:10">
      <c r="A401" s="100">
        <v>400</v>
      </c>
      <c r="B401" s="57" t="s">
        <v>424</v>
      </c>
      <c r="D401" s="58">
        <f>'2020 Sum_Fall Order Form - V12'!$R$23</f>
        <v>0</v>
      </c>
      <c r="E401" s="58">
        <f>'2020 Sum_Fall Order Form - V12'!$R$23</f>
        <v>0</v>
      </c>
      <c r="F401" s="100" t="s">
        <v>743</v>
      </c>
      <c r="G401" s="61">
        <f>'2020 Sum_Fall Order Form - V12'!$S$258</f>
        <v>0</v>
      </c>
      <c r="H401" s="60">
        <f>'2020 Sum_Fall Order Form - V12'!$G$18</f>
        <v>0</v>
      </c>
      <c r="J401" s="106">
        <v>18078</v>
      </c>
    </row>
    <row r="402" spans="1:10">
      <c r="A402" s="100">
        <v>401</v>
      </c>
      <c r="B402" s="57" t="s">
        <v>428</v>
      </c>
      <c r="D402" s="58">
        <f>'2020 Sum_Fall Order Form - V12'!$R$23</f>
        <v>0</v>
      </c>
      <c r="E402" s="58">
        <f>'2020 Sum_Fall Order Form - V12'!$R$23</f>
        <v>0</v>
      </c>
      <c r="F402" s="100">
        <v>1754981</v>
      </c>
      <c r="G402" s="61">
        <f>'2020 Sum_Fall Order Form - V12'!$R$261</f>
        <v>0</v>
      </c>
      <c r="H402" s="60">
        <f>'2020 Sum_Fall Order Form - V12'!$G$18</f>
        <v>0</v>
      </c>
      <c r="J402" s="106">
        <v>5403</v>
      </c>
    </row>
    <row r="403" spans="1:10">
      <c r="A403" s="100">
        <v>402</v>
      </c>
      <c r="B403" s="57" t="s">
        <v>428</v>
      </c>
      <c r="D403" s="58">
        <f>'2020 Sum_Fall Order Form - V12'!$R$23</f>
        <v>0</v>
      </c>
      <c r="E403" s="58">
        <f>'2020 Sum_Fall Order Form - V12'!$R$23</f>
        <v>0</v>
      </c>
      <c r="F403" s="100" t="s">
        <v>744</v>
      </c>
      <c r="G403" s="61">
        <f>'2020 Sum_Fall Order Form - V12'!$S$261</f>
        <v>0</v>
      </c>
      <c r="H403" s="60">
        <f>'2020 Sum_Fall Order Form - V12'!$G$18</f>
        <v>0</v>
      </c>
      <c r="J403" s="106">
        <v>5851</v>
      </c>
    </row>
    <row r="404" spans="1:10">
      <c r="A404" s="100">
        <v>403</v>
      </c>
      <c r="B404" s="57" t="s">
        <v>429</v>
      </c>
      <c r="D404" s="58">
        <f>'2020 Sum_Fall Order Form - V12'!$R$23</f>
        <v>0</v>
      </c>
      <c r="E404" s="58">
        <f>'2020 Sum_Fall Order Form - V12'!$R$23</f>
        <v>0</v>
      </c>
      <c r="F404" s="100">
        <v>1755021</v>
      </c>
      <c r="G404" s="61">
        <f>'2020 Sum_Fall Order Form - V12'!$R$262</f>
        <v>0</v>
      </c>
      <c r="H404" s="60">
        <f>'2020 Sum_Fall Order Form - V12'!$G$18</f>
        <v>0</v>
      </c>
      <c r="J404" s="106">
        <v>5410</v>
      </c>
    </row>
    <row r="405" spans="1:10">
      <c r="A405" s="100">
        <v>404</v>
      </c>
      <c r="B405" s="57" t="s">
        <v>429</v>
      </c>
      <c r="D405" s="58">
        <f>'2020 Sum_Fall Order Form - V12'!$R$23</f>
        <v>0</v>
      </c>
      <c r="E405" s="58">
        <f>'2020 Sum_Fall Order Form - V12'!$R$23</f>
        <v>0</v>
      </c>
      <c r="F405" s="100" t="s">
        <v>745</v>
      </c>
      <c r="G405" s="61">
        <f>'2020 Sum_Fall Order Form - V12'!$S$262</f>
        <v>0</v>
      </c>
      <c r="H405" s="60">
        <f>'2020 Sum_Fall Order Form - V12'!$G$18</f>
        <v>0</v>
      </c>
      <c r="J405" s="106">
        <v>5853</v>
      </c>
    </row>
    <row r="406" spans="1:10">
      <c r="A406" s="100">
        <v>405</v>
      </c>
      <c r="B406" s="57" t="s">
        <v>431</v>
      </c>
      <c r="D406" s="58">
        <f>'2020 Sum_Fall Order Form - V12'!$R$23</f>
        <v>0</v>
      </c>
      <c r="E406" s="58">
        <f>'2020 Sum_Fall Order Form - V12'!$R$23</f>
        <v>0</v>
      </c>
      <c r="F406" s="100">
        <v>1755161</v>
      </c>
      <c r="G406" s="61">
        <f>'2020 Sum_Fall Order Form - V12'!$R$263</f>
        <v>0</v>
      </c>
      <c r="H406" s="60">
        <f>'2020 Sum_Fall Order Form - V12'!$G$18</f>
        <v>0</v>
      </c>
      <c r="J406" s="106">
        <v>5400</v>
      </c>
    </row>
    <row r="407" spans="1:10">
      <c r="A407" s="100">
        <v>406</v>
      </c>
      <c r="B407" s="57" t="s">
        <v>431</v>
      </c>
      <c r="D407" s="58">
        <f>'2020 Sum_Fall Order Form - V12'!$R$23</f>
        <v>0</v>
      </c>
      <c r="E407" s="58">
        <f>'2020 Sum_Fall Order Form - V12'!$R$23</f>
        <v>0</v>
      </c>
      <c r="F407" s="100" t="s">
        <v>746</v>
      </c>
      <c r="G407" s="61">
        <f>'2020 Sum_Fall Order Form - V12'!$S$263</f>
        <v>0</v>
      </c>
      <c r="H407" s="60">
        <f>'2020 Sum_Fall Order Form - V12'!$G$18</f>
        <v>0</v>
      </c>
      <c r="J407" s="106">
        <v>5855</v>
      </c>
    </row>
    <row r="408" spans="1:10">
      <c r="A408" s="100">
        <v>407</v>
      </c>
      <c r="B408" s="57" t="s">
        <v>433</v>
      </c>
      <c r="D408" s="58">
        <f>'2020 Sum_Fall Order Form - V12'!$R$23</f>
        <v>0</v>
      </c>
      <c r="E408" s="58">
        <f>'2020 Sum_Fall Order Form - V12'!$R$23</f>
        <v>0</v>
      </c>
      <c r="F408" s="100">
        <v>1755201</v>
      </c>
      <c r="G408" s="61">
        <f>'2020 Sum_Fall Order Form - V12'!$R$264</f>
        <v>0</v>
      </c>
      <c r="H408" s="60">
        <f>'2020 Sum_Fall Order Form - V12'!$G$18</f>
        <v>0</v>
      </c>
      <c r="J408" s="106">
        <v>5407</v>
      </c>
    </row>
    <row r="409" spans="1:10">
      <c r="A409" s="100">
        <v>408</v>
      </c>
      <c r="B409" s="57" t="s">
        <v>433</v>
      </c>
      <c r="D409" s="58">
        <f>'2020 Sum_Fall Order Form - V12'!$R$23</f>
        <v>0</v>
      </c>
      <c r="E409" s="58">
        <f>'2020 Sum_Fall Order Form - V12'!$R$23</f>
        <v>0</v>
      </c>
      <c r="F409" s="100" t="s">
        <v>747</v>
      </c>
      <c r="G409" s="61">
        <f>'2020 Sum_Fall Order Form - V12'!$S$264</f>
        <v>0</v>
      </c>
      <c r="H409" s="60">
        <f>'2020 Sum_Fall Order Form - V12'!$G$18</f>
        <v>0</v>
      </c>
      <c r="J409" s="106">
        <v>5857</v>
      </c>
    </row>
    <row r="410" spans="1:10">
      <c r="A410" s="100">
        <v>409</v>
      </c>
      <c r="B410" s="57" t="s">
        <v>434</v>
      </c>
      <c r="D410" s="58">
        <f>'2020 Sum_Fall Order Form - V12'!$R$23</f>
        <v>0</v>
      </c>
      <c r="E410" s="58">
        <f>'2020 Sum_Fall Order Form - V12'!$R$23</f>
        <v>0</v>
      </c>
      <c r="F410" s="100">
        <v>1755221</v>
      </c>
      <c r="G410" s="61">
        <f>'2020 Sum_Fall Order Form - V12'!$R$265</f>
        <v>0</v>
      </c>
      <c r="H410" s="60">
        <f>'2020 Sum_Fall Order Form - V12'!$G$18</f>
        <v>0</v>
      </c>
      <c r="J410" s="106">
        <v>5398</v>
      </c>
    </row>
    <row r="411" spans="1:10">
      <c r="A411" s="100">
        <v>410</v>
      </c>
      <c r="B411" s="57" t="s">
        <v>434</v>
      </c>
      <c r="D411" s="58">
        <f>'2020 Sum_Fall Order Form - V12'!$R$23</f>
        <v>0</v>
      </c>
      <c r="E411" s="58">
        <f>'2020 Sum_Fall Order Form - V12'!$R$23</f>
        <v>0</v>
      </c>
      <c r="F411" s="100" t="s">
        <v>748</v>
      </c>
      <c r="G411" s="61">
        <f>'2020 Sum_Fall Order Form - V12'!$S$265</f>
        <v>0</v>
      </c>
      <c r="H411" s="60">
        <f>'2020 Sum_Fall Order Form - V12'!$G$18</f>
        <v>0</v>
      </c>
      <c r="J411" s="106">
        <v>5859</v>
      </c>
    </row>
    <row r="412" spans="1:10">
      <c r="A412" s="100">
        <v>411</v>
      </c>
      <c r="B412" s="57" t="s">
        <v>435</v>
      </c>
      <c r="D412" s="58">
        <f>'2020 Sum_Fall Order Form - V12'!$R$23</f>
        <v>0</v>
      </c>
      <c r="E412" s="58">
        <f>'2020 Sum_Fall Order Form - V12'!$R$23</f>
        <v>0</v>
      </c>
      <c r="F412" s="100">
        <v>1755241</v>
      </c>
      <c r="G412" s="61">
        <f>'2020 Sum_Fall Order Form - V12'!$R$266</f>
        <v>0</v>
      </c>
      <c r="H412" s="60">
        <f>'2020 Sum_Fall Order Form - V12'!$G$18</f>
        <v>0</v>
      </c>
      <c r="J412" s="106">
        <v>5401</v>
      </c>
    </row>
    <row r="413" spans="1:10">
      <c r="A413" s="100">
        <v>412</v>
      </c>
      <c r="B413" s="57" t="s">
        <v>435</v>
      </c>
      <c r="D413" s="58">
        <f>'2020 Sum_Fall Order Form - V12'!$R$23</f>
        <v>0</v>
      </c>
      <c r="E413" s="58">
        <f>'2020 Sum_Fall Order Form - V12'!$R$23</f>
        <v>0</v>
      </c>
      <c r="F413" s="100" t="s">
        <v>749</v>
      </c>
      <c r="G413" s="61">
        <f>'2020 Sum_Fall Order Form - V12'!$S$266</f>
        <v>0</v>
      </c>
      <c r="H413" s="60">
        <f>'2020 Sum_Fall Order Form - V12'!$G$18</f>
        <v>0</v>
      </c>
      <c r="J413" s="106">
        <v>5861</v>
      </c>
    </row>
    <row r="414" spans="1:10">
      <c r="A414" s="100">
        <v>413</v>
      </c>
      <c r="B414" s="57" t="s">
        <v>436</v>
      </c>
      <c r="D414" s="58">
        <f>'2020 Sum_Fall Order Form - V12'!$R$23</f>
        <v>0</v>
      </c>
      <c r="E414" s="58">
        <f>'2020 Sum_Fall Order Form - V12'!$R$23</f>
        <v>0</v>
      </c>
      <c r="F414" s="100">
        <v>1755301</v>
      </c>
      <c r="G414" s="61">
        <f>'2020 Sum_Fall Order Form - V12'!$R$267</f>
        <v>0</v>
      </c>
      <c r="H414" s="60">
        <f>'2020 Sum_Fall Order Form - V12'!$G$18</f>
        <v>0</v>
      </c>
      <c r="J414" s="106">
        <v>5411</v>
      </c>
    </row>
    <row r="415" spans="1:10">
      <c r="A415" s="100">
        <v>414</v>
      </c>
      <c r="B415" s="57" t="s">
        <v>436</v>
      </c>
      <c r="D415" s="58">
        <f>'2020 Sum_Fall Order Form - V12'!$R$23</f>
        <v>0</v>
      </c>
      <c r="E415" s="58">
        <f>'2020 Sum_Fall Order Form - V12'!$R$23</f>
        <v>0</v>
      </c>
      <c r="F415" s="100" t="s">
        <v>750</v>
      </c>
      <c r="G415" s="61">
        <f>'2020 Sum_Fall Order Form - V12'!$S$267</f>
        <v>0</v>
      </c>
      <c r="H415" s="60">
        <f>'2020 Sum_Fall Order Form - V12'!$G$18</f>
        <v>0</v>
      </c>
      <c r="J415" s="106">
        <v>5863</v>
      </c>
    </row>
    <row r="416" spans="1:10">
      <c r="A416" s="100">
        <v>415</v>
      </c>
      <c r="B416" s="57" t="s">
        <v>438</v>
      </c>
      <c r="D416" s="58">
        <f>'2020 Sum_Fall Order Form - V12'!$R$23</f>
        <v>0</v>
      </c>
      <c r="E416" s="58">
        <f>'2020 Sum_Fall Order Form - V12'!$R$23</f>
        <v>0</v>
      </c>
      <c r="F416" s="100">
        <v>1755451</v>
      </c>
      <c r="G416" s="61">
        <f>'2020 Sum_Fall Order Form - V12'!$R$268</f>
        <v>0</v>
      </c>
      <c r="H416" s="60">
        <f>'2020 Sum_Fall Order Form - V12'!$G$18</f>
        <v>0</v>
      </c>
      <c r="J416" s="106">
        <v>5408</v>
      </c>
    </row>
    <row r="417" spans="1:10">
      <c r="A417" s="100">
        <v>416</v>
      </c>
      <c r="B417" s="57" t="s">
        <v>438</v>
      </c>
      <c r="D417" s="58">
        <f>'2020 Sum_Fall Order Form - V12'!$R$23</f>
        <v>0</v>
      </c>
      <c r="E417" s="58">
        <f>'2020 Sum_Fall Order Form - V12'!$R$23</f>
        <v>0</v>
      </c>
      <c r="F417" s="100" t="s">
        <v>751</v>
      </c>
      <c r="G417" s="61">
        <f>'2020 Sum_Fall Order Form - V12'!$S$268</f>
        <v>0</v>
      </c>
      <c r="H417" s="60">
        <f>'2020 Sum_Fall Order Form - V12'!$G$18</f>
        <v>0</v>
      </c>
      <c r="J417" s="106">
        <v>5865</v>
      </c>
    </row>
    <row r="418" spans="1:10">
      <c r="A418" s="100">
        <v>417</v>
      </c>
      <c r="B418" s="57" t="s">
        <v>439</v>
      </c>
      <c r="D418" s="58">
        <f>'2020 Sum_Fall Order Form - V12'!$R$23</f>
        <v>0</v>
      </c>
      <c r="E418" s="58">
        <f>'2020 Sum_Fall Order Form - V12'!$R$23</f>
        <v>0</v>
      </c>
      <c r="F418" s="100">
        <v>1755551</v>
      </c>
      <c r="G418" s="61">
        <f>'2020 Sum_Fall Order Form - V12'!$R$269</f>
        <v>0</v>
      </c>
      <c r="H418" s="60">
        <f>'2020 Sum_Fall Order Form - V12'!$G$18</f>
        <v>0</v>
      </c>
      <c r="J418" s="106">
        <v>5545</v>
      </c>
    </row>
    <row r="419" spans="1:10">
      <c r="A419" s="100">
        <v>418</v>
      </c>
      <c r="B419" s="57" t="s">
        <v>439</v>
      </c>
      <c r="D419" s="58">
        <f>'2020 Sum_Fall Order Form - V12'!$R$23</f>
        <v>0</v>
      </c>
      <c r="E419" s="58">
        <f>'2020 Sum_Fall Order Form - V12'!$R$23</f>
        <v>0</v>
      </c>
      <c r="F419" s="100" t="s">
        <v>752</v>
      </c>
      <c r="G419" s="61">
        <f>'2020 Sum_Fall Order Form - V12'!$S$269</f>
        <v>0</v>
      </c>
      <c r="H419" s="60">
        <f>'2020 Sum_Fall Order Form - V12'!$G$18</f>
        <v>0</v>
      </c>
      <c r="J419" s="106">
        <v>5867</v>
      </c>
    </row>
    <row r="420" spans="1:10">
      <c r="A420" s="100">
        <v>419</v>
      </c>
      <c r="B420" s="57" t="s">
        <v>440</v>
      </c>
      <c r="D420" s="58">
        <f>'2020 Sum_Fall Order Form - V12'!$R$23</f>
        <v>0</v>
      </c>
      <c r="E420" s="58">
        <f>'2020 Sum_Fall Order Form - V12'!$R$23</f>
        <v>0</v>
      </c>
      <c r="F420" s="100">
        <v>1755621</v>
      </c>
      <c r="G420" s="61">
        <f>'2020 Sum_Fall Order Form - V12'!$R$270</f>
        <v>0</v>
      </c>
      <c r="H420" s="60">
        <f>'2020 Sum_Fall Order Form - V12'!$G$18</f>
        <v>0</v>
      </c>
      <c r="J420" s="106">
        <v>5402</v>
      </c>
    </row>
    <row r="421" spans="1:10">
      <c r="A421" s="100">
        <v>420</v>
      </c>
      <c r="B421" s="57" t="s">
        <v>440</v>
      </c>
      <c r="D421" s="58">
        <f>'2020 Sum_Fall Order Form - V12'!$R$23</f>
        <v>0</v>
      </c>
      <c r="E421" s="58">
        <f>'2020 Sum_Fall Order Form - V12'!$R$23</f>
        <v>0</v>
      </c>
      <c r="F421" s="100" t="s">
        <v>753</v>
      </c>
      <c r="G421" s="61">
        <f>'2020 Sum_Fall Order Form - V12'!$S$270</f>
        <v>0</v>
      </c>
      <c r="H421" s="60">
        <f>'2020 Sum_Fall Order Form - V12'!$G$18</f>
        <v>0</v>
      </c>
      <c r="J421" s="106">
        <v>5869</v>
      </c>
    </row>
    <row r="422" spans="1:10">
      <c r="A422" s="100">
        <v>421</v>
      </c>
      <c r="B422" s="57" t="s">
        <v>441</v>
      </c>
      <c r="D422" s="58">
        <f>'2020 Sum_Fall Order Form - V12'!$R$23</f>
        <v>0</v>
      </c>
      <c r="E422" s="58">
        <f>'2020 Sum_Fall Order Form - V12'!$R$23</f>
        <v>0</v>
      </c>
      <c r="F422" s="100">
        <v>1755941</v>
      </c>
      <c r="G422" s="61">
        <f>'2020 Sum_Fall Order Form - V12'!$R$271</f>
        <v>0</v>
      </c>
      <c r="H422" s="60">
        <f>'2020 Sum_Fall Order Form - V12'!$G$18</f>
        <v>0</v>
      </c>
      <c r="J422" s="106">
        <v>5392</v>
      </c>
    </row>
    <row r="423" spans="1:10">
      <c r="A423" s="100">
        <v>422</v>
      </c>
      <c r="B423" s="57" t="s">
        <v>441</v>
      </c>
      <c r="D423" s="58">
        <f>'2020 Sum_Fall Order Form - V12'!$R$23</f>
        <v>0</v>
      </c>
      <c r="E423" s="58">
        <f>'2020 Sum_Fall Order Form - V12'!$R$23</f>
        <v>0</v>
      </c>
      <c r="F423" s="100" t="s">
        <v>754</v>
      </c>
      <c r="G423" s="61">
        <f>'2020 Sum_Fall Order Form - V12'!$S$271</f>
        <v>0</v>
      </c>
      <c r="H423" s="60">
        <f>'2020 Sum_Fall Order Form - V12'!$G$18</f>
        <v>0</v>
      </c>
      <c r="J423" s="106">
        <v>5871</v>
      </c>
    </row>
    <row r="424" spans="1:10">
      <c r="A424" s="100">
        <v>423</v>
      </c>
      <c r="B424" s="57" t="s">
        <v>442</v>
      </c>
      <c r="D424" s="58">
        <f>'2020 Sum_Fall Order Form - V12'!$R$23</f>
        <v>0</v>
      </c>
      <c r="E424" s="58">
        <f>'2020 Sum_Fall Order Form - V12'!$R$23</f>
        <v>0</v>
      </c>
      <c r="F424" s="100">
        <v>1756021</v>
      </c>
      <c r="G424" s="61">
        <f>'2020 Sum_Fall Order Form - V12'!$R$272</f>
        <v>0</v>
      </c>
      <c r="H424" s="60">
        <f>'2020 Sum_Fall Order Form - V12'!$G$18</f>
        <v>0</v>
      </c>
      <c r="J424" s="106">
        <v>5405</v>
      </c>
    </row>
    <row r="425" spans="1:10">
      <c r="A425" s="100">
        <v>424</v>
      </c>
      <c r="B425" s="57" t="s">
        <v>442</v>
      </c>
      <c r="D425" s="58">
        <f>'2020 Sum_Fall Order Form - V12'!$R$23</f>
        <v>0</v>
      </c>
      <c r="E425" s="58">
        <f>'2020 Sum_Fall Order Form - V12'!$R$23</f>
        <v>0</v>
      </c>
      <c r="F425" s="100" t="s">
        <v>755</v>
      </c>
      <c r="G425" s="61">
        <f>'2020 Sum_Fall Order Form - V12'!$S$272</f>
        <v>0</v>
      </c>
      <c r="H425" s="60">
        <f>'2020 Sum_Fall Order Form - V12'!$G$18</f>
        <v>0</v>
      </c>
      <c r="J425" s="106">
        <v>5873</v>
      </c>
    </row>
    <row r="426" spans="1:10">
      <c r="A426" s="100">
        <v>425</v>
      </c>
      <c r="B426" s="57" t="s">
        <v>443</v>
      </c>
      <c r="D426" s="58">
        <f>'2020 Sum_Fall Order Form - V12'!$R$23</f>
        <v>0</v>
      </c>
      <c r="E426" s="58">
        <f>'2020 Sum_Fall Order Form - V12'!$R$23</f>
        <v>0</v>
      </c>
      <c r="F426" s="100">
        <v>1756121</v>
      </c>
      <c r="G426" s="61">
        <f>'2020 Sum_Fall Order Form - V12'!$R$273</f>
        <v>0</v>
      </c>
      <c r="H426" s="60">
        <f>'2020 Sum_Fall Order Form - V12'!$G$18</f>
        <v>0</v>
      </c>
      <c r="J426" s="106">
        <v>5415</v>
      </c>
    </row>
    <row r="427" spans="1:10">
      <c r="A427" s="100">
        <v>426</v>
      </c>
      <c r="B427" s="57" t="s">
        <v>443</v>
      </c>
      <c r="D427" s="58">
        <f>'2020 Sum_Fall Order Form - V12'!$R$23</f>
        <v>0</v>
      </c>
      <c r="E427" s="58">
        <f>'2020 Sum_Fall Order Form - V12'!$R$23</f>
        <v>0</v>
      </c>
      <c r="F427" s="100" t="s">
        <v>756</v>
      </c>
      <c r="G427" s="61">
        <f>'2020 Sum_Fall Order Form - V12'!$S$273</f>
        <v>0</v>
      </c>
      <c r="H427" s="60">
        <f>'2020 Sum_Fall Order Form - V12'!$G$18</f>
        <v>0</v>
      </c>
      <c r="J427" s="106">
        <v>5875</v>
      </c>
    </row>
    <row r="428" spans="1:10">
      <c r="A428" s="100">
        <v>427</v>
      </c>
      <c r="B428" s="57" t="s">
        <v>428</v>
      </c>
      <c r="D428" s="58">
        <f>'2020 Sum_Fall Order Form - V12'!$R$23</f>
        <v>0</v>
      </c>
      <c r="E428" s="58">
        <f>'2020 Sum_Fall Order Form - V12'!$R$23</f>
        <v>0</v>
      </c>
      <c r="F428" s="100">
        <v>1754980</v>
      </c>
      <c r="G428" s="61">
        <f>'2020 Sum_Fall Order Form - V12'!$R$275</f>
        <v>0</v>
      </c>
      <c r="H428" s="60">
        <f>'2020 Sum_Fall Order Form - V12'!$G$18</f>
        <v>0</v>
      </c>
      <c r="J428" s="106">
        <v>5421</v>
      </c>
    </row>
    <row r="429" spans="1:10">
      <c r="A429" s="100">
        <v>428</v>
      </c>
      <c r="B429" s="57" t="s">
        <v>428</v>
      </c>
      <c r="D429" s="58">
        <f>'2020 Sum_Fall Order Form - V12'!$R$23</f>
        <v>0</v>
      </c>
      <c r="E429" s="58">
        <f>'2020 Sum_Fall Order Form - V12'!$R$23</f>
        <v>0</v>
      </c>
      <c r="F429" s="100" t="s">
        <v>757</v>
      </c>
      <c r="G429" s="61">
        <f>'2020 Sum_Fall Order Form - V12'!$S$275</f>
        <v>0</v>
      </c>
      <c r="H429" s="60">
        <f>'2020 Sum_Fall Order Form - V12'!$G$18</f>
        <v>0</v>
      </c>
      <c r="J429" s="106">
        <v>5850</v>
      </c>
    </row>
    <row r="430" spans="1:10">
      <c r="A430" s="100">
        <v>429</v>
      </c>
      <c r="B430" s="57" t="s">
        <v>429</v>
      </c>
      <c r="D430" s="58">
        <f>'2020 Sum_Fall Order Form - V12'!$R$23</f>
        <v>0</v>
      </c>
      <c r="E430" s="58">
        <f>'2020 Sum_Fall Order Form - V12'!$R$23</f>
        <v>0</v>
      </c>
      <c r="F430" s="100">
        <v>1755020</v>
      </c>
      <c r="G430" s="61">
        <f>'2020 Sum_Fall Order Form - V12'!$R$276</f>
        <v>0</v>
      </c>
      <c r="H430" s="60">
        <f>'2020 Sum_Fall Order Form - V12'!$G$18</f>
        <v>0</v>
      </c>
      <c r="J430" s="106">
        <v>5430</v>
      </c>
    </row>
    <row r="431" spans="1:10">
      <c r="A431" s="100">
        <v>430</v>
      </c>
      <c r="B431" s="57" t="s">
        <v>429</v>
      </c>
      <c r="D431" s="58">
        <f>'2020 Sum_Fall Order Form - V12'!$R$23</f>
        <v>0</v>
      </c>
      <c r="E431" s="58">
        <f>'2020 Sum_Fall Order Form - V12'!$R$23</f>
        <v>0</v>
      </c>
      <c r="F431" s="100" t="s">
        <v>758</v>
      </c>
      <c r="G431" s="61">
        <f>'2020 Sum_Fall Order Form - V12'!$S$276</f>
        <v>0</v>
      </c>
      <c r="H431" s="60">
        <f>'2020 Sum_Fall Order Form - V12'!$G$18</f>
        <v>0</v>
      </c>
      <c r="J431" s="106">
        <v>5852</v>
      </c>
    </row>
    <row r="432" spans="1:10">
      <c r="A432" s="100">
        <v>431</v>
      </c>
      <c r="B432" s="57" t="s">
        <v>431</v>
      </c>
      <c r="D432" s="58">
        <f>'2020 Sum_Fall Order Form - V12'!$R$23</f>
        <v>0</v>
      </c>
      <c r="E432" s="58">
        <f>'2020 Sum_Fall Order Form - V12'!$R$23</f>
        <v>0</v>
      </c>
      <c r="F432" s="100">
        <v>1755160</v>
      </c>
      <c r="G432" s="61">
        <f>'2020 Sum_Fall Order Form - V12'!$R$277</f>
        <v>0</v>
      </c>
      <c r="H432" s="60">
        <f>'2020 Sum_Fall Order Form - V12'!$G$18</f>
        <v>0</v>
      </c>
      <c r="J432" s="106">
        <v>5418</v>
      </c>
    </row>
    <row r="433" spans="1:10">
      <c r="A433" s="100">
        <v>432</v>
      </c>
      <c r="B433" s="57" t="s">
        <v>431</v>
      </c>
      <c r="D433" s="58">
        <f>'2020 Sum_Fall Order Form - V12'!$R$23</f>
        <v>0</v>
      </c>
      <c r="E433" s="58">
        <f>'2020 Sum_Fall Order Form - V12'!$R$23</f>
        <v>0</v>
      </c>
      <c r="F433" s="100" t="s">
        <v>759</v>
      </c>
      <c r="G433" s="61">
        <f>'2020 Sum_Fall Order Form - V12'!$S$277</f>
        <v>0</v>
      </c>
      <c r="H433" s="60">
        <f>'2020 Sum_Fall Order Form - V12'!$G$18</f>
        <v>0</v>
      </c>
      <c r="J433" s="106">
        <v>5854</v>
      </c>
    </row>
    <row r="434" spans="1:10">
      <c r="A434" s="100">
        <v>433</v>
      </c>
      <c r="B434" s="57" t="s">
        <v>433</v>
      </c>
      <c r="D434" s="58">
        <f>'2020 Sum_Fall Order Form - V12'!$R$23</f>
        <v>0</v>
      </c>
      <c r="E434" s="58">
        <f>'2020 Sum_Fall Order Form - V12'!$R$23</f>
        <v>0</v>
      </c>
      <c r="F434" s="100">
        <v>1755200</v>
      </c>
      <c r="G434" s="61">
        <f>'2020 Sum_Fall Order Form - V12'!$R$278</f>
        <v>0</v>
      </c>
      <c r="H434" s="60">
        <f>'2020 Sum_Fall Order Form - V12'!$G$18</f>
        <v>0</v>
      </c>
      <c r="J434" s="106">
        <v>5426</v>
      </c>
    </row>
    <row r="435" spans="1:10">
      <c r="A435" s="100">
        <v>434</v>
      </c>
      <c r="B435" s="57" t="s">
        <v>433</v>
      </c>
      <c r="D435" s="58">
        <f>'2020 Sum_Fall Order Form - V12'!$R$23</f>
        <v>0</v>
      </c>
      <c r="E435" s="58">
        <f>'2020 Sum_Fall Order Form - V12'!$R$23</f>
        <v>0</v>
      </c>
      <c r="F435" s="100" t="s">
        <v>760</v>
      </c>
      <c r="G435" s="61">
        <f>'2020 Sum_Fall Order Form - V12'!$S$278</f>
        <v>0</v>
      </c>
      <c r="H435" s="60">
        <f>'2020 Sum_Fall Order Form - V12'!$G$18</f>
        <v>0</v>
      </c>
      <c r="J435" s="106">
        <v>5856</v>
      </c>
    </row>
    <row r="436" spans="1:10">
      <c r="A436" s="100">
        <v>435</v>
      </c>
      <c r="B436" s="57" t="s">
        <v>434</v>
      </c>
      <c r="D436" s="58">
        <f>'2020 Sum_Fall Order Form - V12'!$R$23</f>
        <v>0</v>
      </c>
      <c r="E436" s="58">
        <f>'2020 Sum_Fall Order Form - V12'!$R$23</f>
        <v>0</v>
      </c>
      <c r="F436" s="100">
        <v>1755220</v>
      </c>
      <c r="G436" s="61">
        <f>'2020 Sum_Fall Order Form - V12'!$R$279</f>
        <v>0</v>
      </c>
      <c r="H436" s="60">
        <f>'2020 Sum_Fall Order Form - V12'!$G$18</f>
        <v>0</v>
      </c>
      <c r="J436" s="106">
        <v>5417</v>
      </c>
    </row>
    <row r="437" spans="1:10">
      <c r="A437" s="100">
        <v>436</v>
      </c>
      <c r="B437" s="57" t="s">
        <v>434</v>
      </c>
      <c r="D437" s="58">
        <f>'2020 Sum_Fall Order Form - V12'!$R$23</f>
        <v>0</v>
      </c>
      <c r="E437" s="58">
        <f>'2020 Sum_Fall Order Form - V12'!$R$23</f>
        <v>0</v>
      </c>
      <c r="F437" s="100" t="s">
        <v>761</v>
      </c>
      <c r="G437" s="61">
        <f>'2020 Sum_Fall Order Form - V12'!$S$279</f>
        <v>0</v>
      </c>
      <c r="H437" s="60">
        <f>'2020 Sum_Fall Order Form - V12'!$G$18</f>
        <v>0</v>
      </c>
      <c r="J437" s="106">
        <v>5858</v>
      </c>
    </row>
    <row r="438" spans="1:10">
      <c r="A438" s="100">
        <v>437</v>
      </c>
      <c r="B438" s="57" t="s">
        <v>435</v>
      </c>
      <c r="D438" s="58">
        <f>'2020 Sum_Fall Order Form - V12'!$R$23</f>
        <v>0</v>
      </c>
      <c r="E438" s="58">
        <f>'2020 Sum_Fall Order Form - V12'!$R$23</f>
        <v>0</v>
      </c>
      <c r="F438" s="100">
        <v>1755240</v>
      </c>
      <c r="G438" s="61">
        <f>'2020 Sum_Fall Order Form - V12'!$R$280</f>
        <v>0</v>
      </c>
      <c r="H438" s="60">
        <f>'2020 Sum_Fall Order Form - V12'!$G$18</f>
        <v>0</v>
      </c>
      <c r="J438" s="106">
        <v>5419</v>
      </c>
    </row>
    <row r="439" spans="1:10">
      <c r="A439" s="100">
        <v>438</v>
      </c>
      <c r="B439" s="57" t="s">
        <v>435</v>
      </c>
      <c r="D439" s="58">
        <f>'2020 Sum_Fall Order Form - V12'!$R$23</f>
        <v>0</v>
      </c>
      <c r="E439" s="58">
        <f>'2020 Sum_Fall Order Form - V12'!$R$23</f>
        <v>0</v>
      </c>
      <c r="F439" s="100" t="s">
        <v>762</v>
      </c>
      <c r="G439" s="61">
        <f>'2020 Sum_Fall Order Form - V12'!$S$280</f>
        <v>0</v>
      </c>
      <c r="H439" s="60">
        <f>'2020 Sum_Fall Order Form - V12'!$G$18</f>
        <v>0</v>
      </c>
      <c r="J439" s="106">
        <v>5860</v>
      </c>
    </row>
    <row r="440" spans="1:10">
      <c r="A440" s="100">
        <v>439</v>
      </c>
      <c r="B440" s="57" t="s">
        <v>436</v>
      </c>
      <c r="D440" s="58">
        <f>'2020 Sum_Fall Order Form - V12'!$R$23</f>
        <v>0</v>
      </c>
      <c r="E440" s="58">
        <f>'2020 Sum_Fall Order Form - V12'!$R$23</f>
        <v>0</v>
      </c>
      <c r="F440" s="100">
        <v>1755300</v>
      </c>
      <c r="G440" s="61">
        <f>'2020 Sum_Fall Order Form - V12'!$R$281</f>
        <v>0</v>
      </c>
      <c r="H440" s="60">
        <f>'2020 Sum_Fall Order Form - V12'!$G$18</f>
        <v>0</v>
      </c>
      <c r="J440" s="106">
        <v>5431</v>
      </c>
    </row>
    <row r="441" spans="1:10">
      <c r="A441" s="100">
        <v>440</v>
      </c>
      <c r="B441" s="57" t="s">
        <v>436</v>
      </c>
      <c r="D441" s="58">
        <f>'2020 Sum_Fall Order Form - V12'!$R$23</f>
        <v>0</v>
      </c>
      <c r="E441" s="58">
        <f>'2020 Sum_Fall Order Form - V12'!$R$23</f>
        <v>0</v>
      </c>
      <c r="F441" s="100" t="s">
        <v>763</v>
      </c>
      <c r="G441" s="61">
        <f>'2020 Sum_Fall Order Form - V12'!$S$281</f>
        <v>0</v>
      </c>
      <c r="H441" s="60">
        <f>'2020 Sum_Fall Order Form - V12'!$G$18</f>
        <v>0</v>
      </c>
      <c r="J441" s="106">
        <v>5862</v>
      </c>
    </row>
    <row r="442" spans="1:10">
      <c r="A442" s="100">
        <v>441</v>
      </c>
      <c r="B442" s="57" t="s">
        <v>438</v>
      </c>
      <c r="D442" s="58">
        <f>'2020 Sum_Fall Order Form - V12'!$R$23</f>
        <v>0</v>
      </c>
      <c r="E442" s="58">
        <f>'2020 Sum_Fall Order Form - V12'!$R$23</f>
        <v>0</v>
      </c>
      <c r="F442" s="100">
        <v>1755450</v>
      </c>
      <c r="G442" s="61">
        <f>'2020 Sum_Fall Order Form - V12'!$R$282</f>
        <v>0</v>
      </c>
      <c r="H442" s="60">
        <f>'2020 Sum_Fall Order Form - V12'!$G$18</f>
        <v>0</v>
      </c>
      <c r="J442" s="106">
        <v>5427</v>
      </c>
    </row>
    <row r="443" spans="1:10">
      <c r="A443" s="100">
        <v>442</v>
      </c>
      <c r="B443" s="57" t="s">
        <v>438</v>
      </c>
      <c r="D443" s="58">
        <f>'2020 Sum_Fall Order Form - V12'!$R$23</f>
        <v>0</v>
      </c>
      <c r="E443" s="58">
        <f>'2020 Sum_Fall Order Form - V12'!$R$23</f>
        <v>0</v>
      </c>
      <c r="F443" s="100" t="s">
        <v>764</v>
      </c>
      <c r="G443" s="61">
        <f>'2020 Sum_Fall Order Form - V12'!$S$282</f>
        <v>0</v>
      </c>
      <c r="H443" s="60">
        <f>'2020 Sum_Fall Order Form - V12'!$G$18</f>
        <v>0</v>
      </c>
      <c r="J443" s="106">
        <v>5864</v>
      </c>
    </row>
    <row r="444" spans="1:10">
      <c r="A444" s="100">
        <v>443</v>
      </c>
      <c r="B444" s="57" t="s">
        <v>439</v>
      </c>
      <c r="D444" s="58">
        <f>'2020 Sum_Fall Order Form - V12'!$R$23</f>
        <v>0</v>
      </c>
      <c r="E444" s="58">
        <f>'2020 Sum_Fall Order Form - V12'!$R$23</f>
        <v>0</v>
      </c>
      <c r="F444" s="100">
        <v>1755550</v>
      </c>
      <c r="G444" s="61">
        <f>'2020 Sum_Fall Order Form - V12'!$R$283</f>
        <v>0</v>
      </c>
      <c r="H444" s="60">
        <f>'2020 Sum_Fall Order Form - V12'!$G$18</f>
        <v>0</v>
      </c>
      <c r="J444" s="106">
        <v>5544</v>
      </c>
    </row>
    <row r="445" spans="1:10">
      <c r="A445" s="100">
        <v>444</v>
      </c>
      <c r="B445" s="57" t="s">
        <v>439</v>
      </c>
      <c r="D445" s="58">
        <f>'2020 Sum_Fall Order Form - V12'!$R$23</f>
        <v>0</v>
      </c>
      <c r="E445" s="58">
        <f>'2020 Sum_Fall Order Form - V12'!$R$23</f>
        <v>0</v>
      </c>
      <c r="F445" s="100" t="s">
        <v>765</v>
      </c>
      <c r="G445" s="61">
        <f>'2020 Sum_Fall Order Form - V12'!$S$283</f>
        <v>0</v>
      </c>
      <c r="H445" s="60">
        <f>'2020 Sum_Fall Order Form - V12'!$G$18</f>
        <v>0</v>
      </c>
      <c r="J445" s="106">
        <v>5866</v>
      </c>
    </row>
    <row r="446" spans="1:10">
      <c r="A446" s="100">
        <v>445</v>
      </c>
      <c r="B446" s="57" t="s">
        <v>440</v>
      </c>
      <c r="D446" s="58">
        <f>'2020 Sum_Fall Order Form - V12'!$R$23</f>
        <v>0</v>
      </c>
      <c r="E446" s="58">
        <f>'2020 Sum_Fall Order Form - V12'!$R$23</f>
        <v>0</v>
      </c>
      <c r="F446" s="100">
        <v>1755620</v>
      </c>
      <c r="G446" s="61">
        <f>'2020 Sum_Fall Order Form - V12'!$R$284</f>
        <v>0</v>
      </c>
      <c r="H446" s="60">
        <f>'2020 Sum_Fall Order Form - V12'!$G$18</f>
        <v>0</v>
      </c>
      <c r="J446" s="106">
        <v>5420</v>
      </c>
    </row>
    <row r="447" spans="1:10">
      <c r="A447" s="100">
        <v>446</v>
      </c>
      <c r="B447" s="57" t="s">
        <v>440</v>
      </c>
      <c r="D447" s="58">
        <f>'2020 Sum_Fall Order Form - V12'!$R$23</f>
        <v>0</v>
      </c>
      <c r="E447" s="58">
        <f>'2020 Sum_Fall Order Form - V12'!$R$23</f>
        <v>0</v>
      </c>
      <c r="F447" s="100" t="s">
        <v>766</v>
      </c>
      <c r="G447" s="61">
        <f>'2020 Sum_Fall Order Form - V12'!$S$284</f>
        <v>0</v>
      </c>
      <c r="H447" s="60">
        <f>'2020 Sum_Fall Order Form - V12'!$G$18</f>
        <v>0</v>
      </c>
      <c r="J447" s="106">
        <v>5868</v>
      </c>
    </row>
    <row r="448" spans="1:10">
      <c r="A448" s="100">
        <v>447</v>
      </c>
      <c r="B448" s="57" t="s">
        <v>441</v>
      </c>
      <c r="D448" s="58">
        <f>'2020 Sum_Fall Order Form - V12'!$R$23</f>
        <v>0</v>
      </c>
      <c r="E448" s="58">
        <f>'2020 Sum_Fall Order Form - V12'!$R$23</f>
        <v>0</v>
      </c>
      <c r="F448" s="100">
        <v>1755940</v>
      </c>
      <c r="G448" s="61">
        <f>'2020 Sum_Fall Order Form - V12'!$R$285</f>
        <v>0</v>
      </c>
      <c r="H448" s="60">
        <f>'2020 Sum_Fall Order Form - V12'!$G$18</f>
        <v>0</v>
      </c>
      <c r="J448" s="106">
        <v>5416</v>
      </c>
    </row>
    <row r="449" spans="1:10">
      <c r="A449" s="100">
        <v>448</v>
      </c>
      <c r="B449" s="57" t="s">
        <v>441</v>
      </c>
      <c r="D449" s="58">
        <f>'2020 Sum_Fall Order Form - V12'!$R$23</f>
        <v>0</v>
      </c>
      <c r="E449" s="58">
        <f>'2020 Sum_Fall Order Form - V12'!$R$23</f>
        <v>0</v>
      </c>
      <c r="F449" s="100" t="s">
        <v>767</v>
      </c>
      <c r="G449" s="61">
        <f>'2020 Sum_Fall Order Form - V12'!$S$285</f>
        <v>0</v>
      </c>
      <c r="H449" s="60">
        <f>'2020 Sum_Fall Order Form - V12'!$G$18</f>
        <v>0</v>
      </c>
      <c r="J449" s="106">
        <v>5870</v>
      </c>
    </row>
    <row r="450" spans="1:10">
      <c r="A450" s="100">
        <v>449</v>
      </c>
      <c r="B450" s="57" t="s">
        <v>442</v>
      </c>
      <c r="D450" s="58">
        <f>'2020 Sum_Fall Order Form - V12'!$R$23</f>
        <v>0</v>
      </c>
      <c r="E450" s="58">
        <f>'2020 Sum_Fall Order Form - V12'!$R$23</f>
        <v>0</v>
      </c>
      <c r="F450" s="100">
        <v>1756020</v>
      </c>
      <c r="G450" s="61">
        <f>'2020 Sum_Fall Order Form - V12'!$R$286</f>
        <v>0</v>
      </c>
      <c r="H450" s="60">
        <f>'2020 Sum_Fall Order Form - V12'!$G$18</f>
        <v>0</v>
      </c>
      <c r="J450" s="106">
        <v>5424</v>
      </c>
    </row>
    <row r="451" spans="1:10">
      <c r="A451" s="100">
        <v>450</v>
      </c>
      <c r="B451" s="57" t="s">
        <v>442</v>
      </c>
      <c r="D451" s="58">
        <f>'2020 Sum_Fall Order Form - V12'!$R$23</f>
        <v>0</v>
      </c>
      <c r="E451" s="58">
        <f>'2020 Sum_Fall Order Form - V12'!$R$23</f>
        <v>0</v>
      </c>
      <c r="F451" s="100" t="s">
        <v>768</v>
      </c>
      <c r="G451" s="61">
        <f>'2020 Sum_Fall Order Form - V12'!$S$286</f>
        <v>0</v>
      </c>
      <c r="H451" s="60">
        <f>'2020 Sum_Fall Order Form - V12'!$G$18</f>
        <v>0</v>
      </c>
      <c r="J451" s="106">
        <v>5872</v>
      </c>
    </row>
    <row r="452" spans="1:10">
      <c r="A452" s="100">
        <v>451</v>
      </c>
      <c r="B452" s="57" t="s">
        <v>443</v>
      </c>
      <c r="D452" s="58">
        <f>'2020 Sum_Fall Order Form - V12'!$R$23</f>
        <v>0</v>
      </c>
      <c r="E452" s="58">
        <f>'2020 Sum_Fall Order Form - V12'!$R$23</f>
        <v>0</v>
      </c>
      <c r="F452" s="100">
        <v>1756120</v>
      </c>
      <c r="G452" s="61">
        <f>'2020 Sum_Fall Order Form - V12'!$R$287</f>
        <v>0</v>
      </c>
      <c r="H452" s="60">
        <f>'2020 Sum_Fall Order Form - V12'!$G$18</f>
        <v>0</v>
      </c>
      <c r="J452" s="106">
        <v>5442</v>
      </c>
    </row>
    <row r="453" spans="1:10">
      <c r="A453" s="100">
        <v>452</v>
      </c>
      <c r="B453" s="57" t="s">
        <v>443</v>
      </c>
      <c r="D453" s="58">
        <f>'2020 Sum_Fall Order Form - V12'!$R$23</f>
        <v>0</v>
      </c>
      <c r="E453" s="58">
        <f>'2020 Sum_Fall Order Form - V12'!$R$23</f>
        <v>0</v>
      </c>
      <c r="F453" s="100" t="s">
        <v>769</v>
      </c>
      <c r="G453" s="61">
        <f>'2020 Sum_Fall Order Form - V12'!$S$287</f>
        <v>0</v>
      </c>
      <c r="H453" s="60">
        <f>'2020 Sum_Fall Order Form - V12'!$G$18</f>
        <v>0</v>
      </c>
      <c r="J453" s="106">
        <v>5874</v>
      </c>
    </row>
    <row r="454" spans="1:10">
      <c r="A454" s="100">
        <v>453</v>
      </c>
      <c r="B454" s="57" t="s">
        <v>446</v>
      </c>
      <c r="D454" s="58">
        <f>'2020 Sum_Fall Order Form - V12'!$R$23</f>
        <v>0</v>
      </c>
      <c r="E454" s="58">
        <f>'2020 Sum_Fall Order Form - V12'!$R$23</f>
        <v>0</v>
      </c>
      <c r="F454" s="100">
        <v>1758107</v>
      </c>
      <c r="G454" s="61">
        <f>'2020 Sum_Fall Order Form - V12'!$R$289</f>
        <v>0</v>
      </c>
      <c r="H454" s="60">
        <f>'2020 Sum_Fall Order Form - V12'!$G$18</f>
        <v>0</v>
      </c>
      <c r="J454" s="106">
        <v>18203</v>
      </c>
    </row>
    <row r="455" spans="1:10">
      <c r="A455" s="100">
        <v>454</v>
      </c>
      <c r="B455" s="57" t="s">
        <v>446</v>
      </c>
      <c r="D455" s="58">
        <f>'2020 Sum_Fall Order Form - V12'!$R$23</f>
        <v>0</v>
      </c>
      <c r="E455" s="58">
        <f>'2020 Sum_Fall Order Form - V12'!$R$23</f>
        <v>0</v>
      </c>
      <c r="F455" s="100" t="s">
        <v>770</v>
      </c>
      <c r="G455" s="61">
        <f>'2020 Sum_Fall Order Form - V12'!$S$289</f>
        <v>0</v>
      </c>
      <c r="H455" s="60">
        <f>'2020 Sum_Fall Order Form - V12'!$G$18</f>
        <v>0</v>
      </c>
      <c r="J455" s="106">
        <v>18204</v>
      </c>
    </row>
    <row r="456" spans="1:10">
      <c r="A456" s="100">
        <v>455</v>
      </c>
      <c r="B456" s="57" t="s">
        <v>449</v>
      </c>
      <c r="D456" s="58">
        <f>'2020 Sum_Fall Order Form - V12'!$R$23</f>
        <v>0</v>
      </c>
      <c r="E456" s="58">
        <f>'2020 Sum_Fall Order Form - V12'!$R$23</f>
        <v>0</v>
      </c>
      <c r="F456" s="100">
        <v>1759648</v>
      </c>
      <c r="G456" s="61">
        <f>'2020 Sum_Fall Order Form - V12'!$R$291</f>
        <v>0</v>
      </c>
      <c r="H456" s="60">
        <f>'2020 Sum_Fall Order Form - V12'!$G$18</f>
        <v>0</v>
      </c>
      <c r="J456" s="106">
        <v>19901</v>
      </c>
    </row>
    <row r="457" spans="1:10">
      <c r="A457" s="100">
        <v>456</v>
      </c>
      <c r="B457" s="57" t="s">
        <v>449</v>
      </c>
      <c r="D457" s="58">
        <f>'2020 Sum_Fall Order Form - V12'!$R$23</f>
        <v>0</v>
      </c>
      <c r="E457" s="58">
        <f>'2020 Sum_Fall Order Form - V12'!$R$23</f>
        <v>0</v>
      </c>
      <c r="F457" s="100" t="s">
        <v>771</v>
      </c>
      <c r="G457" s="61">
        <f>'2020 Sum_Fall Order Form - V12'!$S$291</f>
        <v>0</v>
      </c>
      <c r="H457" s="60">
        <f>'2020 Sum_Fall Order Form - V12'!$G$18</f>
        <v>0</v>
      </c>
      <c r="J457" s="106">
        <v>19900</v>
      </c>
    </row>
    <row r="458" spans="1:10">
      <c r="A458" s="100">
        <v>457</v>
      </c>
      <c r="B458" s="57" t="s">
        <v>452</v>
      </c>
      <c r="D458" s="58">
        <f>'2020 Sum_Fall Order Form - V12'!$R$23</f>
        <v>0</v>
      </c>
      <c r="E458" s="58">
        <f>'2020 Sum_Fall Order Form - V12'!$R$23</f>
        <v>0</v>
      </c>
      <c r="F458" s="100">
        <v>1759708</v>
      </c>
      <c r="G458" s="61">
        <f>'2020 Sum_Fall Order Form - V12'!$R$292</f>
        <v>0</v>
      </c>
      <c r="H458" s="60">
        <f>'2020 Sum_Fall Order Form - V12'!$G$18</f>
        <v>0</v>
      </c>
      <c r="J458" s="106">
        <v>18014</v>
      </c>
    </row>
    <row r="459" spans="1:10">
      <c r="A459" s="100">
        <v>458</v>
      </c>
      <c r="B459" s="57" t="s">
        <v>452</v>
      </c>
      <c r="D459" s="58">
        <f>'2020 Sum_Fall Order Form - V12'!$R$23</f>
        <v>0</v>
      </c>
      <c r="E459" s="58">
        <f>'2020 Sum_Fall Order Form - V12'!$R$23</f>
        <v>0</v>
      </c>
      <c r="F459" s="100" t="s">
        <v>772</v>
      </c>
      <c r="G459" s="61">
        <f>'2020 Sum_Fall Order Form - V12'!$S$292</f>
        <v>0</v>
      </c>
      <c r="H459" s="60">
        <f>'2020 Sum_Fall Order Form - V12'!$G$18</f>
        <v>0</v>
      </c>
      <c r="J459" s="106">
        <v>18015</v>
      </c>
    </row>
    <row r="460" spans="1:10">
      <c r="A460" s="100">
        <v>459</v>
      </c>
      <c r="B460" s="57" t="s">
        <v>453</v>
      </c>
      <c r="D460" s="58">
        <f>'2020 Sum_Fall Order Form - V12'!$R$23</f>
        <v>0</v>
      </c>
      <c r="E460" s="58">
        <f>'2020 Sum_Fall Order Form - V12'!$R$23</f>
        <v>0</v>
      </c>
      <c r="F460" s="100">
        <v>1759758</v>
      </c>
      <c r="G460" s="61">
        <f>'2020 Sum_Fall Order Form - V12'!$R$293</f>
        <v>0</v>
      </c>
      <c r="H460" s="60">
        <f>'2020 Sum_Fall Order Form - V12'!$G$18</f>
        <v>0</v>
      </c>
      <c r="J460" s="106">
        <v>5952</v>
      </c>
    </row>
    <row r="461" spans="1:10">
      <c r="A461" s="100">
        <v>460</v>
      </c>
      <c r="B461" s="57" t="s">
        <v>453</v>
      </c>
      <c r="D461" s="58">
        <f>'2020 Sum_Fall Order Form - V12'!$R$23</f>
        <v>0</v>
      </c>
      <c r="E461" s="58">
        <f>'2020 Sum_Fall Order Form - V12'!$R$23</f>
        <v>0</v>
      </c>
      <c r="F461" s="100" t="s">
        <v>773</v>
      </c>
      <c r="G461" s="61">
        <f>'2020 Sum_Fall Order Form - V12'!$S$293</f>
        <v>0</v>
      </c>
      <c r="H461" s="60">
        <f>'2020 Sum_Fall Order Form - V12'!$G$18</f>
        <v>0</v>
      </c>
      <c r="J461" s="106">
        <v>5908</v>
      </c>
    </row>
    <row r="462" spans="1:10">
      <c r="A462" s="100">
        <v>461</v>
      </c>
      <c r="B462" s="57" t="s">
        <v>454</v>
      </c>
      <c r="D462" s="58">
        <f>'2020 Sum_Fall Order Form - V12'!$R$23</f>
        <v>0</v>
      </c>
      <c r="E462" s="58">
        <f>'2020 Sum_Fall Order Form - V12'!$R$23</f>
        <v>0</v>
      </c>
      <c r="F462" s="100">
        <v>1759808</v>
      </c>
      <c r="G462" s="61">
        <f>'2020 Sum_Fall Order Form - V12'!$R$294</f>
        <v>0</v>
      </c>
      <c r="H462" s="60">
        <f>'2020 Sum_Fall Order Form - V12'!$G$18</f>
        <v>0</v>
      </c>
      <c r="J462" s="106">
        <v>5953</v>
      </c>
    </row>
    <row r="463" spans="1:10">
      <c r="A463" s="100">
        <v>462</v>
      </c>
      <c r="B463" s="57" t="s">
        <v>454</v>
      </c>
      <c r="D463" s="58">
        <f>'2020 Sum_Fall Order Form - V12'!$R$23</f>
        <v>0</v>
      </c>
      <c r="E463" s="58">
        <f>'2020 Sum_Fall Order Form - V12'!$R$23</f>
        <v>0</v>
      </c>
      <c r="F463" s="100" t="s">
        <v>774</v>
      </c>
      <c r="G463" s="61">
        <f>'2020 Sum_Fall Order Form - V12'!$S$294</f>
        <v>0</v>
      </c>
      <c r="H463" s="60">
        <f>'2020 Sum_Fall Order Form - V12'!$G$18</f>
        <v>0</v>
      </c>
      <c r="J463" s="106">
        <v>5909</v>
      </c>
    </row>
    <row r="464" spans="1:10">
      <c r="A464" s="100">
        <v>463</v>
      </c>
      <c r="B464" s="57" t="s">
        <v>455</v>
      </c>
      <c r="D464" s="58">
        <f>'2020 Sum_Fall Order Form - V12'!$R$23</f>
        <v>0</v>
      </c>
      <c r="E464" s="58">
        <f>'2020 Sum_Fall Order Form - V12'!$R$23</f>
        <v>0</v>
      </c>
      <c r="F464" s="100">
        <v>1759828</v>
      </c>
      <c r="G464" s="61">
        <f>'2020 Sum_Fall Order Form - V12'!$R$295</f>
        <v>0</v>
      </c>
      <c r="H464" s="60">
        <f>'2020 Sum_Fall Order Form - V12'!$G$18</f>
        <v>0</v>
      </c>
      <c r="J464" s="106">
        <v>18016</v>
      </c>
    </row>
    <row r="465" spans="1:10">
      <c r="A465" s="100">
        <v>464</v>
      </c>
      <c r="B465" s="57" t="s">
        <v>455</v>
      </c>
      <c r="D465" s="58">
        <f>'2020 Sum_Fall Order Form - V12'!$R$23</f>
        <v>0</v>
      </c>
      <c r="E465" s="58">
        <f>'2020 Sum_Fall Order Form - V12'!$R$23</f>
        <v>0</v>
      </c>
      <c r="F465" s="100" t="s">
        <v>775</v>
      </c>
      <c r="G465" s="61">
        <f>'2020 Sum_Fall Order Form - V12'!$S$295</f>
        <v>0</v>
      </c>
      <c r="H465" s="60">
        <f>'2020 Sum_Fall Order Form - V12'!$G$18</f>
        <v>0</v>
      </c>
      <c r="J465" s="106">
        <v>18017</v>
      </c>
    </row>
    <row r="466" spans="1:10">
      <c r="A466" s="100">
        <v>465</v>
      </c>
      <c r="B466" s="57" t="s">
        <v>456</v>
      </c>
      <c r="D466" s="58">
        <f>'2020 Sum_Fall Order Form - V12'!$R$23</f>
        <v>0</v>
      </c>
      <c r="E466" s="58">
        <f>'2020 Sum_Fall Order Form - V12'!$R$23</f>
        <v>0</v>
      </c>
      <c r="F466" s="100">
        <v>1759858</v>
      </c>
      <c r="G466" s="61">
        <f>'2020 Sum_Fall Order Form - V12'!$R$296</f>
        <v>0</v>
      </c>
      <c r="H466" s="60">
        <f>'2020 Sum_Fall Order Form - V12'!$G$18</f>
        <v>0</v>
      </c>
      <c r="J466" s="106">
        <v>5955</v>
      </c>
    </row>
    <row r="467" spans="1:10">
      <c r="A467" s="100">
        <v>466</v>
      </c>
      <c r="B467" s="57" t="s">
        <v>456</v>
      </c>
      <c r="D467" s="58">
        <f>'2020 Sum_Fall Order Form - V12'!$R$23</f>
        <v>0</v>
      </c>
      <c r="E467" s="58">
        <f>'2020 Sum_Fall Order Form - V12'!$R$23</f>
        <v>0</v>
      </c>
      <c r="F467" s="100" t="s">
        <v>776</v>
      </c>
      <c r="G467" s="61">
        <f>'2020 Sum_Fall Order Form - V12'!$S$296</f>
        <v>0</v>
      </c>
      <c r="H467" s="60">
        <f>'2020 Sum_Fall Order Form - V12'!$G$18</f>
        <v>0</v>
      </c>
      <c r="J467" s="106">
        <v>5911</v>
      </c>
    </row>
    <row r="468" spans="1:10">
      <c r="A468" s="100">
        <v>467</v>
      </c>
      <c r="B468" s="57" t="s">
        <v>458</v>
      </c>
      <c r="D468" s="58">
        <f>'2020 Sum_Fall Order Form - V12'!$R$23</f>
        <v>0</v>
      </c>
      <c r="E468" s="58">
        <f>'2020 Sum_Fall Order Form - V12'!$R$23</f>
        <v>0</v>
      </c>
      <c r="F468" s="100">
        <v>1763777</v>
      </c>
      <c r="G468" s="61">
        <f>'2020 Sum_Fall Order Form - V12'!$R$298</f>
        <v>0</v>
      </c>
      <c r="H468" s="60">
        <f>'2020 Sum_Fall Order Form - V12'!$G$18</f>
        <v>0</v>
      </c>
      <c r="J468" s="106">
        <v>18080</v>
      </c>
    </row>
    <row r="469" spans="1:10">
      <c r="A469" s="100">
        <v>468</v>
      </c>
      <c r="B469" s="57" t="s">
        <v>458</v>
      </c>
      <c r="D469" s="58">
        <f>'2020 Sum_Fall Order Form - V12'!$R$23</f>
        <v>0</v>
      </c>
      <c r="E469" s="58">
        <f>'2020 Sum_Fall Order Form - V12'!$R$23</f>
        <v>0</v>
      </c>
      <c r="F469" s="100" t="s">
        <v>777</v>
      </c>
      <c r="G469" s="61">
        <f>'2020 Sum_Fall Order Form - V12'!$S$298</f>
        <v>0</v>
      </c>
      <c r="H469" s="60">
        <f>'2020 Sum_Fall Order Form - V12'!$G$18</f>
        <v>0</v>
      </c>
      <c r="J469" s="106">
        <v>18079</v>
      </c>
    </row>
    <row r="470" spans="1:10">
      <c r="A470" s="100">
        <v>469</v>
      </c>
      <c r="B470" s="57" t="s">
        <v>460</v>
      </c>
      <c r="D470" s="58">
        <f>'2020 Sum_Fall Order Form - V12'!$R$23</f>
        <v>0</v>
      </c>
      <c r="E470" s="58">
        <f>'2020 Sum_Fall Order Form - V12'!$R$23</f>
        <v>0</v>
      </c>
      <c r="F470" s="100">
        <v>1763807</v>
      </c>
      <c r="G470" s="61">
        <f>'2020 Sum_Fall Order Form - V12'!$R$299</f>
        <v>0</v>
      </c>
      <c r="H470" s="60">
        <f>'2020 Sum_Fall Order Form - V12'!$G$18</f>
        <v>0</v>
      </c>
      <c r="J470" s="106">
        <v>5573</v>
      </c>
    </row>
    <row r="471" spans="1:10">
      <c r="A471" s="100">
        <v>470</v>
      </c>
      <c r="B471" s="57" t="s">
        <v>460</v>
      </c>
      <c r="D471" s="58">
        <f>'2020 Sum_Fall Order Form - V12'!$R$23</f>
        <v>0</v>
      </c>
      <c r="E471" s="58">
        <f>'2020 Sum_Fall Order Form - V12'!$R$23</f>
        <v>0</v>
      </c>
      <c r="F471" s="100" t="s">
        <v>778</v>
      </c>
      <c r="G471" s="61">
        <f>'2020 Sum_Fall Order Form - V12'!$S$299</f>
        <v>0</v>
      </c>
      <c r="H471" s="60">
        <f>'2020 Sum_Fall Order Form - V12'!$G$18</f>
        <v>0</v>
      </c>
      <c r="J471" s="106">
        <v>5680</v>
      </c>
    </row>
    <row r="472" spans="1:10">
      <c r="A472" s="100">
        <v>471</v>
      </c>
      <c r="B472" s="57" t="s">
        <v>461</v>
      </c>
      <c r="D472" s="58">
        <f>'2020 Sum_Fall Order Form - V12'!$R$23</f>
        <v>0</v>
      </c>
      <c r="E472" s="58">
        <f>'2020 Sum_Fall Order Form - V12'!$R$23</f>
        <v>0</v>
      </c>
      <c r="F472" s="100">
        <v>1763837</v>
      </c>
      <c r="G472" s="61">
        <f>'2020 Sum_Fall Order Form - V12'!$R$300</f>
        <v>0</v>
      </c>
      <c r="H472" s="60">
        <f>'2020 Sum_Fall Order Form - V12'!$G$18</f>
        <v>0</v>
      </c>
      <c r="J472" s="106">
        <v>18081</v>
      </c>
    </row>
    <row r="473" spans="1:10">
      <c r="A473" s="100">
        <v>472</v>
      </c>
      <c r="B473" s="57" t="s">
        <v>461</v>
      </c>
      <c r="D473" s="58">
        <f>'2020 Sum_Fall Order Form - V12'!$R$23</f>
        <v>0</v>
      </c>
      <c r="E473" s="58">
        <f>'2020 Sum_Fall Order Form - V12'!$R$23</f>
        <v>0</v>
      </c>
      <c r="F473" s="100" t="s">
        <v>779</v>
      </c>
      <c r="G473" s="61">
        <f>'2020 Sum_Fall Order Form - V12'!$S$300</f>
        <v>0</v>
      </c>
      <c r="H473" s="60">
        <f>'2020 Sum_Fall Order Form - V12'!$G$18</f>
        <v>0</v>
      </c>
      <c r="J473" s="106">
        <v>18082</v>
      </c>
    </row>
    <row r="474" spans="1:10">
      <c r="A474" s="100">
        <v>473</v>
      </c>
      <c r="B474" s="57" t="s">
        <v>465</v>
      </c>
      <c r="D474" s="58">
        <f>'2020 Sum_Fall Order Form - V12'!$R$23</f>
        <v>0</v>
      </c>
      <c r="E474" s="58">
        <f>'2020 Sum_Fall Order Form - V12'!$R$23</f>
        <v>0</v>
      </c>
      <c r="F474" s="100">
        <v>1764517</v>
      </c>
      <c r="G474" s="61">
        <f>'2020 Sum_Fall Order Form - V12'!$R$302</f>
        <v>0</v>
      </c>
      <c r="H474" s="60">
        <f>'2020 Sum_Fall Order Form - V12'!$G$18</f>
        <v>0</v>
      </c>
      <c r="J474" s="106">
        <v>18084</v>
      </c>
    </row>
    <row r="475" spans="1:10">
      <c r="A475" s="100">
        <v>474</v>
      </c>
      <c r="B475" s="57" t="s">
        <v>465</v>
      </c>
      <c r="D475" s="58">
        <f>'2020 Sum_Fall Order Form - V12'!$R$23</f>
        <v>0</v>
      </c>
      <c r="E475" s="58">
        <f>'2020 Sum_Fall Order Form - V12'!$R$23</f>
        <v>0</v>
      </c>
      <c r="F475" s="100" t="s">
        <v>780</v>
      </c>
      <c r="G475" s="61">
        <f>'2020 Sum_Fall Order Form - V12'!$S$302</f>
        <v>0</v>
      </c>
      <c r="H475" s="60">
        <f>'2020 Sum_Fall Order Form - V12'!$G$18</f>
        <v>0</v>
      </c>
      <c r="J475" s="106">
        <v>18083</v>
      </c>
    </row>
    <row r="476" spans="1:10">
      <c r="A476" s="100">
        <v>475</v>
      </c>
      <c r="B476" s="57" t="s">
        <v>467</v>
      </c>
      <c r="D476" s="58">
        <f>'2020 Sum_Fall Order Form - V12'!$R$23</f>
        <v>0</v>
      </c>
      <c r="E476" s="58">
        <f>'2020 Sum_Fall Order Form - V12'!$R$23</f>
        <v>0</v>
      </c>
      <c r="F476" s="100">
        <v>1764557</v>
      </c>
      <c r="G476" s="61">
        <f>'2020 Sum_Fall Order Form - V12'!$R$303</f>
        <v>0</v>
      </c>
      <c r="H476" s="60">
        <f>'2020 Sum_Fall Order Form - V12'!$G$18</f>
        <v>0</v>
      </c>
      <c r="J476" s="106">
        <v>18085</v>
      </c>
    </row>
    <row r="477" spans="1:10">
      <c r="A477" s="100">
        <v>476</v>
      </c>
      <c r="B477" s="57" t="s">
        <v>467</v>
      </c>
      <c r="D477" s="58">
        <f>'2020 Sum_Fall Order Form - V12'!$R$23</f>
        <v>0</v>
      </c>
      <c r="E477" s="58">
        <f>'2020 Sum_Fall Order Form - V12'!$R$23</f>
        <v>0</v>
      </c>
      <c r="F477" s="100" t="s">
        <v>781</v>
      </c>
      <c r="G477" s="61">
        <f>'2020 Sum_Fall Order Form - V12'!$S$303</f>
        <v>0</v>
      </c>
      <c r="H477" s="60">
        <f>'2020 Sum_Fall Order Form - V12'!$G$18</f>
        <v>0</v>
      </c>
      <c r="J477" s="106">
        <v>18086</v>
      </c>
    </row>
    <row r="478" spans="1:10">
      <c r="A478" s="100">
        <v>477</v>
      </c>
      <c r="B478" s="57" t="s">
        <v>468</v>
      </c>
      <c r="D478" s="58">
        <f>'2020 Sum_Fall Order Form - V12'!$R$23</f>
        <v>0</v>
      </c>
      <c r="E478" s="58">
        <f>'2020 Sum_Fall Order Form - V12'!$R$23</f>
        <v>0</v>
      </c>
      <c r="F478" s="100">
        <v>1764607</v>
      </c>
      <c r="G478" s="61">
        <f>'2020 Sum_Fall Order Form - V12'!$R$304</f>
        <v>0</v>
      </c>
      <c r="H478" s="60">
        <f>'2020 Sum_Fall Order Form - V12'!$G$18</f>
        <v>0</v>
      </c>
      <c r="J478" s="106">
        <v>18088</v>
      </c>
    </row>
    <row r="479" spans="1:10">
      <c r="A479" s="100">
        <v>478</v>
      </c>
      <c r="B479" s="57" t="s">
        <v>468</v>
      </c>
      <c r="D479" s="58">
        <f>'2020 Sum_Fall Order Form - V12'!$R$23</f>
        <v>0</v>
      </c>
      <c r="E479" s="58">
        <f>'2020 Sum_Fall Order Form - V12'!$R$23</f>
        <v>0</v>
      </c>
      <c r="F479" s="100" t="s">
        <v>782</v>
      </c>
      <c r="G479" s="61">
        <f>'2020 Sum_Fall Order Form - V12'!$S$304</f>
        <v>0</v>
      </c>
      <c r="H479" s="60">
        <f>'2020 Sum_Fall Order Form - V12'!$G$18</f>
        <v>0</v>
      </c>
      <c r="J479" s="106">
        <v>18087</v>
      </c>
    </row>
    <row r="480" spans="1:10">
      <c r="A480" s="100">
        <v>479</v>
      </c>
      <c r="B480" s="57" t="s">
        <v>469</v>
      </c>
      <c r="D480" s="58">
        <f>'2020 Sum_Fall Order Form - V12'!$R$23</f>
        <v>0</v>
      </c>
      <c r="E480" s="58">
        <f>'2020 Sum_Fall Order Form - V12'!$R$23</f>
        <v>0</v>
      </c>
      <c r="F480" s="100">
        <v>1764707</v>
      </c>
      <c r="G480" s="61">
        <f>'2020 Sum_Fall Order Form - V12'!$R$305</f>
        <v>0</v>
      </c>
      <c r="H480" s="60">
        <f>'2020 Sum_Fall Order Form - V12'!$G$18</f>
        <v>0</v>
      </c>
      <c r="J480" s="106">
        <v>5575</v>
      </c>
    </row>
    <row r="481" spans="1:10">
      <c r="A481" s="100">
        <v>480</v>
      </c>
      <c r="B481" s="57" t="s">
        <v>469</v>
      </c>
      <c r="D481" s="58">
        <f>'2020 Sum_Fall Order Form - V12'!$R$23</f>
        <v>0</v>
      </c>
      <c r="E481" s="58">
        <f>'2020 Sum_Fall Order Form - V12'!$R$23</f>
        <v>0</v>
      </c>
      <c r="F481" s="100" t="s">
        <v>783</v>
      </c>
      <c r="G481" s="61">
        <f>'2020 Sum_Fall Order Form - V12'!$S$305</f>
        <v>0</v>
      </c>
      <c r="H481" s="60">
        <f>'2020 Sum_Fall Order Form - V12'!$G$18</f>
        <v>0</v>
      </c>
      <c r="J481" s="106">
        <v>5682</v>
      </c>
    </row>
    <row r="482" spans="1:10">
      <c r="A482" s="100">
        <v>481</v>
      </c>
      <c r="B482" s="57" t="s">
        <v>470</v>
      </c>
      <c r="D482" s="58">
        <f>'2020 Sum_Fall Order Form - V12'!$R$23</f>
        <v>0</v>
      </c>
      <c r="E482" s="58">
        <f>'2020 Sum_Fall Order Form - V12'!$R$23</f>
        <v>0</v>
      </c>
      <c r="F482" s="100">
        <v>1764747</v>
      </c>
      <c r="G482" s="61">
        <f>'2020 Sum_Fall Order Form - V12'!$R$306</f>
        <v>0</v>
      </c>
      <c r="H482" s="60">
        <f>'2020 Sum_Fall Order Form - V12'!$G$18</f>
        <v>0</v>
      </c>
      <c r="J482" s="106">
        <v>18089</v>
      </c>
    </row>
    <row r="483" spans="1:10">
      <c r="A483" s="100">
        <v>482</v>
      </c>
      <c r="B483" s="57" t="s">
        <v>470</v>
      </c>
      <c r="D483" s="58">
        <f>'2020 Sum_Fall Order Form - V12'!$R$23</f>
        <v>0</v>
      </c>
      <c r="E483" s="58">
        <f>'2020 Sum_Fall Order Form - V12'!$R$23</f>
        <v>0</v>
      </c>
      <c r="F483" s="100" t="s">
        <v>784</v>
      </c>
      <c r="G483" s="61">
        <f>'2020 Sum_Fall Order Form - V12'!$S$306</f>
        <v>0</v>
      </c>
      <c r="H483" s="60">
        <f>'2020 Sum_Fall Order Form - V12'!$G$18</f>
        <v>0</v>
      </c>
      <c r="J483" s="106">
        <v>18090</v>
      </c>
    </row>
    <row r="484" spans="1:10">
      <c r="A484" s="100">
        <v>483</v>
      </c>
      <c r="B484" s="57" t="s">
        <v>472</v>
      </c>
      <c r="D484" s="58">
        <f>'2020 Sum_Fall Order Form - V12'!$R$23</f>
        <v>0</v>
      </c>
      <c r="E484" s="58">
        <f>'2020 Sum_Fall Order Form - V12'!$R$23</f>
        <v>0</v>
      </c>
      <c r="F484" s="100">
        <v>1765107</v>
      </c>
      <c r="G484" s="61">
        <f>'2020 Sum_Fall Order Form - V12'!$R$308</f>
        <v>0</v>
      </c>
      <c r="H484" s="60">
        <f>'2020 Sum_Fall Order Form - V12'!$G$18</f>
        <v>0</v>
      </c>
      <c r="J484" s="106">
        <v>18222</v>
      </c>
    </row>
    <row r="485" spans="1:10">
      <c r="A485" s="100">
        <v>484</v>
      </c>
      <c r="B485" s="57" t="s">
        <v>472</v>
      </c>
      <c r="D485" s="58">
        <f>'2020 Sum_Fall Order Form - V12'!$R$23</f>
        <v>0</v>
      </c>
      <c r="E485" s="58">
        <f>'2020 Sum_Fall Order Form - V12'!$R$23</f>
        <v>0</v>
      </c>
      <c r="F485" s="100" t="s">
        <v>785</v>
      </c>
      <c r="G485" s="61">
        <f>'2020 Sum_Fall Order Form - V12'!$S$308</f>
        <v>0</v>
      </c>
      <c r="H485" s="60">
        <f>'2020 Sum_Fall Order Form - V12'!$G$18</f>
        <v>0</v>
      </c>
      <c r="J485" s="106">
        <v>18221</v>
      </c>
    </row>
    <row r="486" spans="1:10">
      <c r="A486" s="100">
        <v>485</v>
      </c>
      <c r="B486" s="57" t="s">
        <v>474</v>
      </c>
      <c r="D486" s="58">
        <f>'2020 Sum_Fall Order Form - V12'!$R$23</f>
        <v>0</v>
      </c>
      <c r="E486" s="58">
        <f>'2020 Sum_Fall Order Form - V12'!$R$23</f>
        <v>0</v>
      </c>
      <c r="F486" s="100">
        <v>1765647</v>
      </c>
      <c r="G486" s="61">
        <f>'2020 Sum_Fall Order Form - V12'!$R$310</f>
        <v>0</v>
      </c>
      <c r="H486" s="60">
        <f>'2020 Sum_Fall Order Form - V12'!$G$18</f>
        <v>0</v>
      </c>
      <c r="J486" s="106">
        <v>19896</v>
      </c>
    </row>
    <row r="487" spans="1:10">
      <c r="A487" s="100">
        <v>486</v>
      </c>
      <c r="B487" s="57" t="s">
        <v>474</v>
      </c>
      <c r="D487" s="58">
        <f>'2020 Sum_Fall Order Form - V12'!$R$23</f>
        <v>0</v>
      </c>
      <c r="E487" s="58">
        <f>'2020 Sum_Fall Order Form - V12'!$R$23</f>
        <v>0</v>
      </c>
      <c r="F487" s="100" t="s">
        <v>786</v>
      </c>
      <c r="G487" s="61">
        <f>'2020 Sum_Fall Order Form - V12'!$S$310</f>
        <v>0</v>
      </c>
      <c r="H487" s="60">
        <f>'2020 Sum_Fall Order Form - V12'!$G$18</f>
        <v>0</v>
      </c>
      <c r="J487" s="106">
        <v>19895</v>
      </c>
    </row>
    <row r="488" spans="1:10">
      <c r="A488" s="100">
        <v>487</v>
      </c>
      <c r="B488" s="57" t="s">
        <v>477</v>
      </c>
      <c r="D488" s="58">
        <f>'2020 Sum_Fall Order Form - V12'!$R$23</f>
        <v>0</v>
      </c>
      <c r="E488" s="58">
        <f>'2020 Sum_Fall Order Form - V12'!$R$23</f>
        <v>0</v>
      </c>
      <c r="F488" s="100">
        <v>1765507</v>
      </c>
      <c r="G488" s="61">
        <f>'2020 Sum_Fall Order Form - V12'!$R$312</f>
        <v>0</v>
      </c>
      <c r="H488" s="60">
        <f>'2020 Sum_Fall Order Form - V12'!$G$18</f>
        <v>0</v>
      </c>
      <c r="J488" s="106">
        <v>19898</v>
      </c>
    </row>
    <row r="489" spans="1:10">
      <c r="A489" s="100">
        <v>488</v>
      </c>
      <c r="B489" s="57" t="s">
        <v>477</v>
      </c>
      <c r="D489" s="58">
        <f>'2020 Sum_Fall Order Form - V12'!$R$23</f>
        <v>0</v>
      </c>
      <c r="E489" s="58">
        <f>'2020 Sum_Fall Order Form - V12'!$R$23</f>
        <v>0</v>
      </c>
      <c r="F489" s="100" t="s">
        <v>787</v>
      </c>
      <c r="G489" s="61">
        <f>'2020 Sum_Fall Order Form - V12'!$S$312</f>
        <v>0</v>
      </c>
      <c r="H489" s="60">
        <f>'2020 Sum_Fall Order Form - V12'!$G$18</f>
        <v>0</v>
      </c>
      <c r="J489" s="106">
        <v>19897</v>
      </c>
    </row>
    <row r="490" spans="1:10">
      <c r="A490" s="100">
        <v>489</v>
      </c>
      <c r="B490" s="57" t="s">
        <v>479</v>
      </c>
      <c r="D490" s="58">
        <f>'2020 Sum_Fall Order Form - V12'!$R$23</f>
        <v>0</v>
      </c>
      <c r="E490" s="58">
        <f>'2020 Sum_Fall Order Form - V12'!$R$23</f>
        <v>0</v>
      </c>
      <c r="F490" s="100">
        <v>1765487</v>
      </c>
      <c r="G490" s="61">
        <f>'2020 Sum_Fall Order Form - V12'!$R$313</f>
        <v>0</v>
      </c>
      <c r="H490" s="60">
        <f>'2020 Sum_Fall Order Form - V12'!$G$18</f>
        <v>0</v>
      </c>
      <c r="J490" s="106">
        <v>18223</v>
      </c>
    </row>
    <row r="491" spans="1:10">
      <c r="A491" s="100">
        <v>490</v>
      </c>
      <c r="B491" s="57" t="s">
        <v>479</v>
      </c>
      <c r="D491" s="58">
        <f>'2020 Sum_Fall Order Form - V12'!$R$23</f>
        <v>0</v>
      </c>
      <c r="E491" s="58">
        <f>'2020 Sum_Fall Order Form - V12'!$R$23</f>
        <v>0</v>
      </c>
      <c r="F491" s="100" t="s">
        <v>788</v>
      </c>
      <c r="G491" s="61">
        <f>'2020 Sum_Fall Order Form - V12'!$S$313</f>
        <v>0</v>
      </c>
      <c r="H491" s="60">
        <f>'2020 Sum_Fall Order Form - V12'!$G$18</f>
        <v>0</v>
      </c>
      <c r="J491" s="106">
        <v>18224</v>
      </c>
    </row>
    <row r="492" spans="1:10">
      <c r="A492" s="100">
        <v>491</v>
      </c>
      <c r="B492" s="57" t="s">
        <v>481</v>
      </c>
      <c r="D492" s="58">
        <f>'2020 Sum_Fall Order Form - V12'!$R$23</f>
        <v>0</v>
      </c>
      <c r="E492" s="58">
        <f>'2020 Sum_Fall Order Form - V12'!$R$23</f>
        <v>0</v>
      </c>
      <c r="F492" s="100">
        <v>1765477</v>
      </c>
      <c r="G492" s="61">
        <f>'2020 Sum_Fall Order Form - V12'!$R$314</f>
        <v>0</v>
      </c>
      <c r="H492" s="60">
        <f>'2020 Sum_Fall Order Form - V12'!$G$18</f>
        <v>0</v>
      </c>
      <c r="J492" s="106">
        <v>18226</v>
      </c>
    </row>
    <row r="493" spans="1:10">
      <c r="A493" s="100">
        <v>492</v>
      </c>
      <c r="B493" s="57" t="s">
        <v>481</v>
      </c>
      <c r="D493" s="58">
        <f>'2020 Sum_Fall Order Form - V12'!$R$23</f>
        <v>0</v>
      </c>
      <c r="E493" s="58">
        <f>'2020 Sum_Fall Order Form - V12'!$R$23</f>
        <v>0</v>
      </c>
      <c r="F493" s="100" t="s">
        <v>789</v>
      </c>
      <c r="G493" s="61">
        <f>'2020 Sum_Fall Order Form - V12'!$S$314</f>
        <v>0</v>
      </c>
      <c r="H493" s="60">
        <f>'2020 Sum_Fall Order Form - V12'!$G$18</f>
        <v>0</v>
      </c>
      <c r="J493" s="106">
        <v>18225</v>
      </c>
    </row>
    <row r="494" spans="1:10">
      <c r="A494" s="100">
        <v>493</v>
      </c>
      <c r="B494" s="57" t="s">
        <v>482</v>
      </c>
      <c r="D494" s="58">
        <f>'2020 Sum_Fall Order Form - V12'!$R$23</f>
        <v>0</v>
      </c>
      <c r="E494" s="58">
        <f>'2020 Sum_Fall Order Form - V12'!$R$23</f>
        <v>0</v>
      </c>
      <c r="F494" s="100">
        <v>1765537</v>
      </c>
      <c r="G494" s="61">
        <f>'2020 Sum_Fall Order Form - V12'!$R$315</f>
        <v>0</v>
      </c>
      <c r="H494" s="60">
        <f>'2020 Sum_Fall Order Form - V12'!$G$18</f>
        <v>0</v>
      </c>
      <c r="J494" s="106">
        <v>18227</v>
      </c>
    </row>
    <row r="495" spans="1:10">
      <c r="A495" s="100">
        <v>494</v>
      </c>
      <c r="B495" s="57" t="s">
        <v>482</v>
      </c>
      <c r="D495" s="58">
        <f>'2020 Sum_Fall Order Form - V12'!$R$23</f>
        <v>0</v>
      </c>
      <c r="E495" s="58">
        <f>'2020 Sum_Fall Order Form - V12'!$R$23</f>
        <v>0</v>
      </c>
      <c r="F495" s="100" t="s">
        <v>790</v>
      </c>
      <c r="G495" s="61">
        <f>'2020 Sum_Fall Order Form - V12'!$S$315</f>
        <v>0</v>
      </c>
      <c r="H495" s="60">
        <f>'2020 Sum_Fall Order Form - V12'!$G$18</f>
        <v>0</v>
      </c>
      <c r="J495" s="106">
        <v>18228</v>
      </c>
    </row>
    <row r="496" spans="1:10">
      <c r="A496" s="100">
        <v>495</v>
      </c>
      <c r="B496" s="57" t="s">
        <v>484</v>
      </c>
      <c r="D496" s="58">
        <f>'2020 Sum_Fall Order Form - V12'!$R$23</f>
        <v>0</v>
      </c>
      <c r="E496" s="58">
        <f>'2020 Sum_Fall Order Form - V12'!$R$23</f>
        <v>0</v>
      </c>
      <c r="F496" s="100">
        <v>1765557</v>
      </c>
      <c r="G496" s="61">
        <f>'2020 Sum_Fall Order Form - V12'!$R$316</f>
        <v>0</v>
      </c>
      <c r="H496" s="60">
        <f>'2020 Sum_Fall Order Form - V12'!$G$18</f>
        <v>0</v>
      </c>
      <c r="J496" s="106">
        <v>18229</v>
      </c>
    </row>
    <row r="497" spans="1:10">
      <c r="A497" s="100">
        <v>496</v>
      </c>
      <c r="B497" s="57" t="s">
        <v>484</v>
      </c>
      <c r="D497" s="58">
        <f>'2020 Sum_Fall Order Form - V12'!$R$23</f>
        <v>0</v>
      </c>
      <c r="E497" s="58">
        <f>'2020 Sum_Fall Order Form - V12'!$R$23</f>
        <v>0</v>
      </c>
      <c r="F497" s="100" t="s">
        <v>791</v>
      </c>
      <c r="G497" s="61">
        <f>'2020 Sum_Fall Order Form - V12'!$S$316</f>
        <v>0</v>
      </c>
      <c r="H497" s="60">
        <f>'2020 Sum_Fall Order Form - V12'!$G$18</f>
        <v>0</v>
      </c>
      <c r="J497" s="106">
        <v>18230</v>
      </c>
    </row>
    <row r="498" spans="1:10">
      <c r="A498" s="100">
        <v>497</v>
      </c>
      <c r="B498" s="57" t="s">
        <v>487</v>
      </c>
      <c r="D498" s="58">
        <f>'2020 Sum_Fall Order Form - V12'!$R$23</f>
        <v>0</v>
      </c>
      <c r="E498" s="58">
        <f>'2020 Sum_Fall Order Form - V12'!$R$23</f>
        <v>0</v>
      </c>
      <c r="F498" s="100">
        <v>1765567</v>
      </c>
      <c r="G498" s="61">
        <f>'2020 Sum_Fall Order Form - V12'!$R$317</f>
        <v>0</v>
      </c>
      <c r="H498" s="60">
        <f>'2020 Sum_Fall Order Form - V12'!$G$18</f>
        <v>0</v>
      </c>
      <c r="J498" s="106">
        <v>18091</v>
      </c>
    </row>
    <row r="499" spans="1:10">
      <c r="A499" s="100">
        <v>498</v>
      </c>
      <c r="B499" s="57" t="s">
        <v>487</v>
      </c>
      <c r="D499" s="58">
        <f>'2020 Sum_Fall Order Form - V12'!$R$23</f>
        <v>0</v>
      </c>
      <c r="E499" s="58">
        <f>'2020 Sum_Fall Order Form - V12'!$R$23</f>
        <v>0</v>
      </c>
      <c r="F499" s="100" t="s">
        <v>792</v>
      </c>
      <c r="G499" s="61">
        <f>'2020 Sum_Fall Order Form - V12'!$S$317</f>
        <v>0</v>
      </c>
      <c r="H499" s="60">
        <f>'2020 Sum_Fall Order Form - V12'!$G$18</f>
        <v>0</v>
      </c>
      <c r="J499" s="106">
        <v>18092</v>
      </c>
    </row>
    <row r="500" spans="1:10">
      <c r="A500" s="100">
        <v>499</v>
      </c>
      <c r="B500" s="57" t="s">
        <v>489</v>
      </c>
      <c r="D500" s="58">
        <f>'2020 Sum_Fall Order Form - V12'!$R$23</f>
        <v>0</v>
      </c>
      <c r="E500" s="58">
        <f>'2020 Sum_Fall Order Form - V12'!$R$23</f>
        <v>0</v>
      </c>
      <c r="F500" s="100">
        <v>1765497</v>
      </c>
      <c r="G500" s="61">
        <f>'2020 Sum_Fall Order Form - V12'!$R$318</f>
        <v>0</v>
      </c>
      <c r="H500" s="60">
        <f>'2020 Sum_Fall Order Form - V12'!$G$18</f>
        <v>0</v>
      </c>
      <c r="J500" s="106">
        <v>18093</v>
      </c>
    </row>
    <row r="501" spans="1:10">
      <c r="A501" s="100">
        <v>500</v>
      </c>
      <c r="B501" s="57" t="s">
        <v>489</v>
      </c>
      <c r="D501" s="58">
        <f>'2020 Sum_Fall Order Form - V12'!$R$23</f>
        <v>0</v>
      </c>
      <c r="E501" s="58">
        <f>'2020 Sum_Fall Order Form - V12'!$R$23</f>
        <v>0</v>
      </c>
      <c r="F501" s="100" t="s">
        <v>793</v>
      </c>
      <c r="G501" s="61">
        <f>'2020 Sum_Fall Order Form - V12'!$S$318</f>
        <v>0</v>
      </c>
      <c r="H501" s="60">
        <f>'2020 Sum_Fall Order Form - V12'!$G$18</f>
        <v>0</v>
      </c>
      <c r="J501" s="106">
        <v>18094</v>
      </c>
    </row>
    <row r="502" spans="1:10">
      <c r="A502" s="100">
        <v>501</v>
      </c>
      <c r="B502" s="57" t="s">
        <v>491</v>
      </c>
      <c r="D502" s="58">
        <f>'2020 Sum_Fall Order Form - V12'!$R$23</f>
        <v>0</v>
      </c>
      <c r="E502" s="58">
        <f>'2020 Sum_Fall Order Form - V12'!$R$23</f>
        <v>0</v>
      </c>
      <c r="F502" s="100">
        <v>1774927</v>
      </c>
      <c r="G502" s="61">
        <f>'2020 Sum_Fall Order Form - V12'!$R$320</f>
        <v>0</v>
      </c>
      <c r="H502" s="60">
        <f>'2020 Sum_Fall Order Form - V12'!$G$18</f>
        <v>0</v>
      </c>
      <c r="J502" s="106">
        <v>18097</v>
      </c>
    </row>
    <row r="503" spans="1:10">
      <c r="A503" s="100">
        <v>502</v>
      </c>
      <c r="B503" s="57" t="s">
        <v>493</v>
      </c>
      <c r="D503" s="58">
        <f>'2020 Sum_Fall Order Form - V12'!$R$23</f>
        <v>0</v>
      </c>
      <c r="E503" s="58">
        <f>'2020 Sum_Fall Order Form - V12'!$R$23</f>
        <v>0</v>
      </c>
      <c r="F503" s="100">
        <v>1774997</v>
      </c>
      <c r="G503" s="61">
        <f>'2020 Sum_Fall Order Form - V12'!$R$321</f>
        <v>0</v>
      </c>
      <c r="H503" s="60">
        <f>'2020 Sum_Fall Order Form - V12'!$G$18</f>
        <v>0</v>
      </c>
      <c r="J503" s="106">
        <v>0</v>
      </c>
    </row>
    <row r="504" spans="1:10">
      <c r="A504" s="100">
        <v>503</v>
      </c>
      <c r="B504" s="57" t="s">
        <v>495</v>
      </c>
      <c r="D504" s="58">
        <f>'2020 Sum_Fall Order Form - V12'!$R$23</f>
        <v>0</v>
      </c>
      <c r="E504" s="58">
        <f>'2020 Sum_Fall Order Form - V12'!$R$23</f>
        <v>0</v>
      </c>
      <c r="F504" s="100">
        <v>1769107</v>
      </c>
      <c r="G504" s="61">
        <f>'2020 Sum_Fall Order Form - V12'!$R$323</f>
        <v>0</v>
      </c>
      <c r="H504" s="60">
        <f>'2020 Sum_Fall Order Form - V12'!$G$18</f>
        <v>0</v>
      </c>
      <c r="J504" s="106">
        <v>5580</v>
      </c>
    </row>
    <row r="505" spans="1:10">
      <c r="A505" s="100">
        <v>504</v>
      </c>
      <c r="B505" s="57" t="s">
        <v>495</v>
      </c>
      <c r="D505" s="58">
        <f>'2020 Sum_Fall Order Form - V12'!$R$23</f>
        <v>0</v>
      </c>
      <c r="E505" s="58">
        <f>'2020 Sum_Fall Order Form - V12'!$R$23</f>
        <v>0</v>
      </c>
      <c r="F505" s="100" t="s">
        <v>794</v>
      </c>
      <c r="G505" s="61">
        <f>'2020 Sum_Fall Order Form - V12'!$S$323</f>
        <v>0</v>
      </c>
      <c r="H505" s="60">
        <f>'2020 Sum_Fall Order Form - V12'!$G$18</f>
        <v>0</v>
      </c>
      <c r="J505" s="106">
        <v>5687</v>
      </c>
    </row>
  </sheetData>
  <autoFilter ref="J1:J480" xr:uid="{00000000-0009-0000-0000-000002000000}"/>
  <sortState xmlns:xlrd2="http://schemas.microsoft.com/office/spreadsheetml/2017/richdata2" ref="A2:J505">
    <sortCondition ref="A2:A505"/>
  </sortState>
  <dataConsolidate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5"/>
  <sheetViews>
    <sheetView zoomScale="107" zoomScaleNormal="107" zoomScalePageLayoutView="107" workbookViewId="0">
      <selection activeCell="A2" sqref="A2"/>
    </sheetView>
  </sheetViews>
  <sheetFormatPr defaultColWidth="8.85546875" defaultRowHeight="12"/>
  <cols>
    <col min="1" max="1" width="9" style="57" customWidth="1"/>
    <col min="2" max="2" width="43.7109375" style="57" bestFit="1" customWidth="1"/>
    <col min="3" max="3" width="10.42578125" style="57" bestFit="1" customWidth="1"/>
    <col min="4" max="4" width="11.7109375" style="58" customWidth="1"/>
    <col min="5" max="5" width="19.42578125" style="58" customWidth="1"/>
    <col min="6" max="6" width="11" style="104" customWidth="1"/>
    <col min="7" max="7" width="11.140625" style="60" customWidth="1"/>
    <col min="8" max="8" width="18.85546875" style="60" bestFit="1" customWidth="1"/>
    <col min="9" max="9" width="14.7109375" style="57" customWidth="1"/>
    <col min="10" max="10" width="14.28515625" style="106" customWidth="1"/>
    <col min="11" max="16384" width="8.85546875" style="57"/>
  </cols>
  <sheetData>
    <row r="1" spans="1:10">
      <c r="A1" s="55" t="s">
        <v>532</v>
      </c>
      <c r="B1" s="55" t="s">
        <v>533</v>
      </c>
      <c r="C1" s="55" t="s">
        <v>534</v>
      </c>
      <c r="D1" s="56" t="s">
        <v>55</v>
      </c>
      <c r="E1" s="56" t="s">
        <v>535</v>
      </c>
      <c r="F1" s="103" t="s">
        <v>536</v>
      </c>
      <c r="G1" s="59" t="s">
        <v>537</v>
      </c>
      <c r="H1" s="59" t="s">
        <v>538</v>
      </c>
      <c r="I1" s="55" t="s">
        <v>539</v>
      </c>
      <c r="J1" s="105" t="s">
        <v>540</v>
      </c>
    </row>
    <row r="2" spans="1:10">
      <c r="A2" s="100">
        <v>1</v>
      </c>
      <c r="B2" s="57" t="s">
        <v>84</v>
      </c>
      <c r="D2" s="58">
        <f>'2020 Sum_Fall Order Form - V12'!$U$23</f>
        <v>0</v>
      </c>
      <c r="E2" s="58">
        <f>'2020 Sum_Fall Order Form - V12'!$U$23</f>
        <v>0</v>
      </c>
      <c r="F2" s="100">
        <v>1701857</v>
      </c>
      <c r="G2" s="61">
        <f>'2020 Sum_Fall Order Form - V12'!$U$29</f>
        <v>0</v>
      </c>
      <c r="H2" s="60">
        <f>'2020 Sum_Fall Order Form - V12'!$G$18</f>
        <v>0</v>
      </c>
      <c r="J2" s="106">
        <v>19888</v>
      </c>
    </row>
    <row r="3" spans="1:10">
      <c r="A3" s="100">
        <v>2</v>
      </c>
      <c r="B3" s="57" t="s">
        <v>84</v>
      </c>
      <c r="D3" s="58">
        <f>'2020 Sum_Fall Order Form - V12'!$U$23</f>
        <v>0</v>
      </c>
      <c r="E3" s="58">
        <f>'2020 Sum_Fall Order Form - V12'!$U$23</f>
        <v>0</v>
      </c>
      <c r="F3" s="100" t="s">
        <v>541</v>
      </c>
      <c r="G3" s="61">
        <f>'2020 Sum_Fall Order Form - V12'!$V$29</f>
        <v>0</v>
      </c>
      <c r="H3" s="60">
        <f>'2020 Sum_Fall Order Form - V12'!$G$18</f>
        <v>0</v>
      </c>
      <c r="J3" s="106">
        <v>19887</v>
      </c>
    </row>
    <row r="4" spans="1:10">
      <c r="A4" s="100">
        <v>3</v>
      </c>
      <c r="B4" s="57" t="s">
        <v>88</v>
      </c>
      <c r="D4" s="58">
        <f>'2020 Sum_Fall Order Form - V12'!$U$23</f>
        <v>0</v>
      </c>
      <c r="E4" s="58">
        <f>'2020 Sum_Fall Order Form - V12'!$U$23</f>
        <v>0</v>
      </c>
      <c r="F4" s="100">
        <v>6012002508</v>
      </c>
      <c r="G4" s="61">
        <f>'2020 Sum_Fall Order Form - V12'!$U$31</f>
        <v>0</v>
      </c>
      <c r="H4" s="60">
        <f>'2020 Sum_Fall Order Form - V12'!$G$18</f>
        <v>0</v>
      </c>
      <c r="J4" s="106">
        <v>16657</v>
      </c>
    </row>
    <row r="5" spans="1:10">
      <c r="A5" s="100">
        <v>4</v>
      </c>
      <c r="B5" s="57" t="s">
        <v>88</v>
      </c>
      <c r="D5" s="58">
        <f>'2020 Sum_Fall Order Form - V12'!$U$23</f>
        <v>0</v>
      </c>
      <c r="E5" s="58">
        <f>'2020 Sum_Fall Order Form - V12'!$U$23</f>
        <v>0</v>
      </c>
      <c r="F5" s="100" t="s">
        <v>542</v>
      </c>
      <c r="G5" s="61">
        <f>'2020 Sum_Fall Order Form - V12'!$V$31</f>
        <v>0</v>
      </c>
      <c r="H5" s="60">
        <f>'2020 Sum_Fall Order Form - V12'!$G$18</f>
        <v>0</v>
      </c>
      <c r="J5" s="106">
        <v>17258</v>
      </c>
    </row>
    <row r="6" spans="1:10">
      <c r="A6" s="100">
        <v>5</v>
      </c>
      <c r="B6" s="57" t="s">
        <v>91</v>
      </c>
      <c r="D6" s="58">
        <f>'2020 Sum_Fall Order Form - V12'!$U$23</f>
        <v>0</v>
      </c>
      <c r="E6" s="58">
        <f>'2020 Sum_Fall Order Form - V12'!$U$23</f>
        <v>0</v>
      </c>
      <c r="F6" s="100">
        <v>6014002518</v>
      </c>
      <c r="G6" s="61">
        <f>'2020 Sum_Fall Order Form - V12'!$U$32</f>
        <v>0</v>
      </c>
      <c r="H6" s="60">
        <f>'2020 Sum_Fall Order Form - V12'!$G$18</f>
        <v>0</v>
      </c>
      <c r="J6" s="106">
        <v>16658</v>
      </c>
    </row>
    <row r="7" spans="1:10">
      <c r="A7" s="100">
        <v>6</v>
      </c>
      <c r="B7" s="57" t="s">
        <v>91</v>
      </c>
      <c r="D7" s="58">
        <f>'2020 Sum_Fall Order Form - V12'!$U$23</f>
        <v>0</v>
      </c>
      <c r="E7" s="58">
        <f>'2020 Sum_Fall Order Form - V12'!$U$23</f>
        <v>0</v>
      </c>
      <c r="F7" s="100" t="s">
        <v>543</v>
      </c>
      <c r="G7" s="61">
        <f>'2020 Sum_Fall Order Form - V12'!$V$32</f>
        <v>0</v>
      </c>
      <c r="H7" s="60">
        <f>'2020 Sum_Fall Order Form - V12'!$G$18</f>
        <v>0</v>
      </c>
      <c r="J7" s="106">
        <v>17259</v>
      </c>
    </row>
    <row r="8" spans="1:10">
      <c r="A8" s="100">
        <v>7</v>
      </c>
      <c r="B8" s="57" t="s">
        <v>94</v>
      </c>
      <c r="D8" s="58">
        <f>'2020 Sum_Fall Order Form - V12'!$U$23</f>
        <v>0</v>
      </c>
      <c r="E8" s="58">
        <f>'2020 Sum_Fall Order Form - V12'!$U$23</f>
        <v>0</v>
      </c>
      <c r="F8" s="100">
        <v>6014502520</v>
      </c>
      <c r="G8" s="61">
        <f>'2020 Sum_Fall Order Form - V12'!$U$33</f>
        <v>0</v>
      </c>
      <c r="H8" s="60">
        <f>'2020 Sum_Fall Order Form - V12'!$G$18</f>
        <v>0</v>
      </c>
      <c r="J8" s="106">
        <v>16659</v>
      </c>
    </row>
    <row r="9" spans="1:10">
      <c r="A9" s="100">
        <v>8</v>
      </c>
      <c r="B9" s="57" t="s">
        <v>94</v>
      </c>
      <c r="D9" s="58">
        <f>'2020 Sum_Fall Order Form - V12'!$U$23</f>
        <v>0</v>
      </c>
      <c r="E9" s="58">
        <f>'2020 Sum_Fall Order Form - V12'!$U$23</f>
        <v>0</v>
      </c>
      <c r="F9" s="100" t="s">
        <v>544</v>
      </c>
      <c r="G9" s="61">
        <f>'2020 Sum_Fall Order Form - V12'!$V$33</f>
        <v>0</v>
      </c>
      <c r="H9" s="60">
        <f>'2020 Sum_Fall Order Form - V12'!$G$18</f>
        <v>0</v>
      </c>
      <c r="J9" s="106">
        <v>17260</v>
      </c>
    </row>
    <row r="10" spans="1:10">
      <c r="A10" s="100">
        <v>9</v>
      </c>
      <c r="B10" s="57" t="s">
        <v>97</v>
      </c>
      <c r="D10" s="58">
        <f>'2020 Sum_Fall Order Form - V12'!$U$23</f>
        <v>0</v>
      </c>
      <c r="E10" s="58">
        <f>'2020 Sum_Fall Order Form - V12'!$U$23</f>
        <v>0</v>
      </c>
      <c r="F10" s="100">
        <v>1702385</v>
      </c>
      <c r="G10" s="61">
        <f>'2020 Sum_Fall Order Form - V12'!$U$34</f>
        <v>0</v>
      </c>
      <c r="H10" s="60">
        <f>'2020 Sum_Fall Order Form - V12'!$G$18</f>
        <v>0</v>
      </c>
      <c r="J10" s="106">
        <v>16787</v>
      </c>
    </row>
    <row r="11" spans="1:10">
      <c r="A11" s="100">
        <v>10</v>
      </c>
      <c r="B11" s="57" t="s">
        <v>97</v>
      </c>
      <c r="D11" s="58">
        <f>'2020 Sum_Fall Order Form - V12'!$U$23</f>
        <v>0</v>
      </c>
      <c r="E11" s="58">
        <f>'2020 Sum_Fall Order Form - V12'!$U$23</f>
        <v>0</v>
      </c>
      <c r="F11" s="100" t="s">
        <v>545</v>
      </c>
      <c r="G11" s="61">
        <f>'2020 Sum_Fall Order Form - V12'!$V$34</f>
        <v>0</v>
      </c>
      <c r="H11" s="60">
        <f>'2020 Sum_Fall Order Form - V12'!$G$18</f>
        <v>0</v>
      </c>
      <c r="J11" s="106">
        <v>16786</v>
      </c>
    </row>
    <row r="12" spans="1:10">
      <c r="A12" s="100">
        <v>11</v>
      </c>
      <c r="B12" s="57" t="s">
        <v>101</v>
      </c>
      <c r="D12" s="58">
        <f>'2020 Sum_Fall Order Form - V12'!$U$23</f>
        <v>0</v>
      </c>
      <c r="E12" s="58">
        <f>'2020 Sum_Fall Order Form - V12'!$U$23</f>
        <v>0</v>
      </c>
      <c r="F12" s="100">
        <v>6016002520</v>
      </c>
      <c r="G12" s="61">
        <f>'2020 Sum_Fall Order Form - V12'!$U$35</f>
        <v>0</v>
      </c>
      <c r="H12" s="60">
        <f>'2020 Sum_Fall Order Form - V12'!$G$18</f>
        <v>0</v>
      </c>
      <c r="J12" s="106">
        <v>16660</v>
      </c>
    </row>
    <row r="13" spans="1:10">
      <c r="A13" s="100">
        <v>12</v>
      </c>
      <c r="B13" s="57" t="s">
        <v>101</v>
      </c>
      <c r="D13" s="58">
        <f>'2020 Sum_Fall Order Form - V12'!$U$23</f>
        <v>0</v>
      </c>
      <c r="E13" s="58">
        <f>'2020 Sum_Fall Order Form - V12'!$U$23</f>
        <v>0</v>
      </c>
      <c r="F13" s="100" t="s">
        <v>546</v>
      </c>
      <c r="G13" s="61">
        <f>'2020 Sum_Fall Order Form - V12'!$V$35</f>
        <v>0</v>
      </c>
      <c r="H13" s="60">
        <f>'2020 Sum_Fall Order Form - V12'!$G$18</f>
        <v>0</v>
      </c>
      <c r="J13" s="106">
        <v>17221</v>
      </c>
    </row>
    <row r="14" spans="1:10">
      <c r="A14" s="100">
        <v>13</v>
      </c>
      <c r="B14" s="57" t="s">
        <v>102</v>
      </c>
      <c r="D14" s="58">
        <f>'2020 Sum_Fall Order Form - V12'!$U$23</f>
        <v>0</v>
      </c>
      <c r="E14" s="58">
        <f>'2020 Sum_Fall Order Form - V12'!$U$23</f>
        <v>0</v>
      </c>
      <c r="F14" s="100">
        <v>1702415</v>
      </c>
      <c r="G14" s="61">
        <f>'2020 Sum_Fall Order Form - V12'!$U$36</f>
        <v>0</v>
      </c>
      <c r="H14" s="60">
        <f>'2020 Sum_Fall Order Form - V12'!$G$18</f>
        <v>0</v>
      </c>
      <c r="J14" s="106">
        <v>18233</v>
      </c>
    </row>
    <row r="15" spans="1:10">
      <c r="A15" s="100">
        <v>14</v>
      </c>
      <c r="B15" s="57" t="s">
        <v>102</v>
      </c>
      <c r="D15" s="58">
        <f>'2020 Sum_Fall Order Form - V12'!$U$23</f>
        <v>0</v>
      </c>
      <c r="E15" s="58">
        <f>'2020 Sum_Fall Order Form - V12'!$U$23</f>
        <v>0</v>
      </c>
      <c r="F15" s="100" t="s">
        <v>547</v>
      </c>
      <c r="G15" s="61">
        <f>'2020 Sum_Fall Order Form - V12'!$V$36</f>
        <v>0</v>
      </c>
      <c r="H15" s="60">
        <f>'2020 Sum_Fall Order Form - V12'!$G$18</f>
        <v>0</v>
      </c>
      <c r="J15" s="106">
        <v>18232</v>
      </c>
    </row>
    <row r="16" spans="1:10">
      <c r="A16" s="100">
        <v>15</v>
      </c>
      <c r="B16" s="57" t="s">
        <v>104</v>
      </c>
      <c r="D16" s="58">
        <f>'2020 Sum_Fall Order Form - V12'!$U$23</f>
        <v>0</v>
      </c>
      <c r="E16" s="58">
        <f>'2020 Sum_Fall Order Form - V12'!$U$23</f>
        <v>0</v>
      </c>
      <c r="F16" s="100">
        <v>1702425</v>
      </c>
      <c r="G16" s="61">
        <f>'2020 Sum_Fall Order Form - V12'!$U$37</f>
        <v>0</v>
      </c>
      <c r="H16" s="60">
        <f>'2020 Sum_Fall Order Form - V12'!$G$18</f>
        <v>0</v>
      </c>
      <c r="J16" s="106">
        <v>18234</v>
      </c>
    </row>
    <row r="17" spans="1:10">
      <c r="A17" s="100">
        <v>16</v>
      </c>
      <c r="B17" s="57" t="s">
        <v>104</v>
      </c>
      <c r="D17" s="58">
        <f>'2020 Sum_Fall Order Form - V12'!$U$23</f>
        <v>0</v>
      </c>
      <c r="E17" s="58">
        <f>'2020 Sum_Fall Order Form - V12'!$U$23</f>
        <v>0</v>
      </c>
      <c r="F17" s="100" t="s">
        <v>548</v>
      </c>
      <c r="G17" s="61">
        <f>'2020 Sum_Fall Order Form - V12'!$V$37</f>
        <v>0</v>
      </c>
      <c r="H17" s="60">
        <f>'2020 Sum_Fall Order Form - V12'!$G$18</f>
        <v>0</v>
      </c>
      <c r="J17" s="106">
        <v>18235</v>
      </c>
    </row>
    <row r="18" spans="1:10">
      <c r="A18" s="100">
        <v>17</v>
      </c>
      <c r="B18" s="57" t="s">
        <v>108</v>
      </c>
      <c r="D18" s="58">
        <f>'2020 Sum_Fall Order Form - V12'!$U$23</f>
        <v>0</v>
      </c>
      <c r="E18" s="58">
        <f>'2020 Sum_Fall Order Form - V12'!$U$23</f>
        <v>0</v>
      </c>
      <c r="F18" s="100">
        <v>1704147</v>
      </c>
      <c r="G18" s="61">
        <f>'2020 Sum_Fall Order Form - V12'!$U$39</f>
        <v>0</v>
      </c>
      <c r="H18" s="60">
        <f>'2020 Sum_Fall Order Form - V12'!$G$18</f>
        <v>0</v>
      </c>
      <c r="J18" s="106">
        <v>18020</v>
      </c>
    </row>
    <row r="19" spans="1:10">
      <c r="A19" s="100">
        <v>18</v>
      </c>
      <c r="B19" s="57" t="s">
        <v>108</v>
      </c>
      <c r="D19" s="58">
        <f>'2020 Sum_Fall Order Form - V12'!$U$23</f>
        <v>0</v>
      </c>
      <c r="E19" s="58">
        <f>'2020 Sum_Fall Order Form - V12'!$U$23</f>
        <v>0</v>
      </c>
      <c r="F19" s="100" t="s">
        <v>549</v>
      </c>
      <c r="G19" s="61">
        <f>'2020 Sum_Fall Order Form - V12'!$V$39</f>
        <v>0</v>
      </c>
      <c r="H19" s="60">
        <f>'2020 Sum_Fall Order Form - V12'!$G$18</f>
        <v>0</v>
      </c>
      <c r="J19" s="106">
        <v>18021</v>
      </c>
    </row>
    <row r="20" spans="1:10">
      <c r="A20" s="100">
        <v>19</v>
      </c>
      <c r="B20" s="57" t="s">
        <v>110</v>
      </c>
      <c r="D20" s="58">
        <f>'2020 Sum_Fall Order Form - V12'!$U$23</f>
        <v>0</v>
      </c>
      <c r="E20" s="58">
        <f>'2020 Sum_Fall Order Form - V12'!$U$23</f>
        <v>0</v>
      </c>
      <c r="F20" s="100">
        <v>1703737</v>
      </c>
      <c r="G20" s="61">
        <f>'2020 Sum_Fall Order Form - V12'!$U$40</f>
        <v>0</v>
      </c>
      <c r="H20" s="60">
        <f>'2020 Sum_Fall Order Form - V12'!$G$18</f>
        <v>0</v>
      </c>
      <c r="J20" s="106">
        <v>18022</v>
      </c>
    </row>
    <row r="21" spans="1:10">
      <c r="A21" s="100">
        <v>20</v>
      </c>
      <c r="B21" s="57" t="s">
        <v>110</v>
      </c>
      <c r="D21" s="58">
        <f>'2020 Sum_Fall Order Form - V12'!$U$23</f>
        <v>0</v>
      </c>
      <c r="E21" s="58">
        <f>'2020 Sum_Fall Order Form - V12'!$U$23</f>
        <v>0</v>
      </c>
      <c r="F21" s="100" t="s">
        <v>550</v>
      </c>
      <c r="G21" s="61">
        <f>'2020 Sum_Fall Order Form - V12'!$V$40</f>
        <v>0</v>
      </c>
      <c r="H21" s="60">
        <f>'2020 Sum_Fall Order Form - V12'!$G$18</f>
        <v>0</v>
      </c>
      <c r="J21" s="106">
        <v>18023</v>
      </c>
    </row>
    <row r="22" spans="1:10">
      <c r="A22" s="100">
        <v>21</v>
      </c>
      <c r="B22" s="57" t="s">
        <v>112</v>
      </c>
      <c r="D22" s="58">
        <f>'2020 Sum_Fall Order Form - V12'!$U$23</f>
        <v>0</v>
      </c>
      <c r="E22" s="58">
        <f>'2020 Sum_Fall Order Form - V12'!$U$23</f>
        <v>0</v>
      </c>
      <c r="F22" s="100">
        <v>1703827</v>
      </c>
      <c r="G22" s="61">
        <f>'2020 Sum_Fall Order Form - V12'!$U$41</f>
        <v>0</v>
      </c>
      <c r="H22" s="60">
        <f>'2020 Sum_Fall Order Form - V12'!$G$18</f>
        <v>0</v>
      </c>
      <c r="J22" s="106">
        <v>5463</v>
      </c>
    </row>
    <row r="23" spans="1:10">
      <c r="A23" s="100">
        <v>22</v>
      </c>
      <c r="B23" s="57" t="s">
        <v>112</v>
      </c>
      <c r="D23" s="58">
        <f>'2020 Sum_Fall Order Form - V12'!$U$23</f>
        <v>0</v>
      </c>
      <c r="E23" s="58">
        <f>'2020 Sum_Fall Order Form - V12'!$U$23</f>
        <v>0</v>
      </c>
      <c r="F23" s="100" t="s">
        <v>551</v>
      </c>
      <c r="G23" s="61">
        <f>'2020 Sum_Fall Order Form - V12'!$V$41</f>
        <v>0</v>
      </c>
      <c r="H23" s="60">
        <f>'2020 Sum_Fall Order Form - V12'!$G$18</f>
        <v>0</v>
      </c>
      <c r="J23" s="106">
        <v>5583</v>
      </c>
    </row>
    <row r="24" spans="1:10">
      <c r="A24" s="100">
        <v>23</v>
      </c>
      <c r="B24" s="57" t="s">
        <v>113</v>
      </c>
      <c r="D24" s="58">
        <f>'2020 Sum_Fall Order Form - V12'!$U$23</f>
        <v>0</v>
      </c>
      <c r="E24" s="58">
        <f>'2020 Sum_Fall Order Form - V12'!$U$23</f>
        <v>0</v>
      </c>
      <c r="F24" s="100">
        <v>1704197</v>
      </c>
      <c r="G24" s="61">
        <f>'2020 Sum_Fall Order Form - V12'!$U$42</f>
        <v>0</v>
      </c>
      <c r="H24" s="60">
        <f>'2020 Sum_Fall Order Form - V12'!$G$18</f>
        <v>0</v>
      </c>
      <c r="J24" s="106">
        <v>5474</v>
      </c>
    </row>
    <row r="25" spans="1:10">
      <c r="A25" s="100">
        <v>24</v>
      </c>
      <c r="B25" s="57" t="s">
        <v>113</v>
      </c>
      <c r="D25" s="58">
        <f>'2020 Sum_Fall Order Form - V12'!$U$23</f>
        <v>0</v>
      </c>
      <c r="E25" s="58">
        <f>'2020 Sum_Fall Order Form - V12'!$U$23</f>
        <v>0</v>
      </c>
      <c r="F25" s="100" t="s">
        <v>552</v>
      </c>
      <c r="G25" s="61">
        <f>'2020 Sum_Fall Order Form - V12'!$V$42</f>
        <v>0</v>
      </c>
      <c r="H25" s="60">
        <f>'2020 Sum_Fall Order Form - V12'!$G$18</f>
        <v>0</v>
      </c>
      <c r="J25" s="106">
        <v>5594</v>
      </c>
    </row>
    <row r="26" spans="1:10">
      <c r="A26" s="100">
        <v>25</v>
      </c>
      <c r="B26" s="57" t="s">
        <v>114</v>
      </c>
      <c r="D26" s="58">
        <f>'2020 Sum_Fall Order Form - V12'!$U$23</f>
        <v>0</v>
      </c>
      <c r="E26" s="58">
        <f>'2020 Sum_Fall Order Form - V12'!$U$23</f>
        <v>0</v>
      </c>
      <c r="F26" s="100">
        <v>1704217</v>
      </c>
      <c r="G26" s="61">
        <f>'2020 Sum_Fall Order Form - V12'!$U$43</f>
        <v>0</v>
      </c>
      <c r="H26" s="60">
        <f>'2020 Sum_Fall Order Form - V12'!$G$18</f>
        <v>0</v>
      </c>
      <c r="J26" s="106">
        <v>5476</v>
      </c>
    </row>
    <row r="27" spans="1:10">
      <c r="A27" s="100">
        <v>26</v>
      </c>
      <c r="B27" s="57" t="s">
        <v>114</v>
      </c>
      <c r="D27" s="58">
        <f>'2020 Sum_Fall Order Form - V12'!$U$23</f>
        <v>0</v>
      </c>
      <c r="E27" s="58">
        <f>'2020 Sum_Fall Order Form - V12'!$U$23</f>
        <v>0</v>
      </c>
      <c r="F27" s="100" t="s">
        <v>553</v>
      </c>
      <c r="G27" s="61">
        <f>'2020 Sum_Fall Order Form - V12'!$V$43</f>
        <v>0</v>
      </c>
      <c r="H27" s="60">
        <f>'2020 Sum_Fall Order Form - V12'!$G$18</f>
        <v>0</v>
      </c>
      <c r="J27" s="106">
        <v>5595</v>
      </c>
    </row>
    <row r="28" spans="1:10">
      <c r="A28" s="100">
        <v>27</v>
      </c>
      <c r="B28" s="57" t="s">
        <v>116</v>
      </c>
      <c r="D28" s="58">
        <f>'2020 Sum_Fall Order Form - V12'!$U$23</f>
        <v>0</v>
      </c>
      <c r="E28" s="58">
        <f>'2020 Sum_Fall Order Form - V12'!$U$23</f>
        <v>0</v>
      </c>
      <c r="F28" s="100">
        <v>1710118</v>
      </c>
      <c r="G28" s="61">
        <f>'2020 Sum_Fall Order Form - V12'!$U$45</f>
        <v>0</v>
      </c>
      <c r="H28" s="60">
        <f>'2020 Sum_Fall Order Form - V12'!$G$18</f>
        <v>0</v>
      </c>
      <c r="J28" s="106">
        <v>16689</v>
      </c>
    </row>
    <row r="29" spans="1:10">
      <c r="A29" s="100">
        <v>28</v>
      </c>
      <c r="B29" s="57" t="s">
        <v>116</v>
      </c>
      <c r="D29" s="58">
        <f>'2020 Sum_Fall Order Form - V12'!$U$23</f>
        <v>0</v>
      </c>
      <c r="E29" s="58">
        <f>'2020 Sum_Fall Order Form - V12'!$U$23</f>
        <v>0</v>
      </c>
      <c r="F29" s="100" t="s">
        <v>554</v>
      </c>
      <c r="G29" s="61">
        <f>'2020 Sum_Fall Order Form - V12'!$V$45</f>
        <v>0</v>
      </c>
      <c r="H29" s="60">
        <f>'2020 Sum_Fall Order Form - V12'!$G$18</f>
        <v>0</v>
      </c>
      <c r="J29" s="106">
        <v>16713</v>
      </c>
    </row>
    <row r="30" spans="1:10">
      <c r="A30" s="100">
        <v>29</v>
      </c>
      <c r="B30" s="57" t="s">
        <v>120</v>
      </c>
      <c r="D30" s="58">
        <f>'2020 Sum_Fall Order Form - V12'!$U$23</f>
        <v>0</v>
      </c>
      <c r="E30" s="58">
        <f>'2020 Sum_Fall Order Form - V12'!$U$23</f>
        <v>0</v>
      </c>
      <c r="F30" s="100">
        <v>1710108</v>
      </c>
      <c r="G30" s="61">
        <f>'2020 Sum_Fall Order Form - V12'!$U$46</f>
        <v>0</v>
      </c>
      <c r="H30" s="60">
        <f>'2020 Sum_Fall Order Form - V12'!$G$18</f>
        <v>0</v>
      </c>
      <c r="J30" s="106">
        <v>16691</v>
      </c>
    </row>
    <row r="31" spans="1:10">
      <c r="A31" s="100">
        <v>30</v>
      </c>
      <c r="B31" s="57" t="s">
        <v>120</v>
      </c>
      <c r="D31" s="58">
        <f>'2020 Sum_Fall Order Form - V12'!$U$23</f>
        <v>0</v>
      </c>
      <c r="E31" s="58">
        <f>'2020 Sum_Fall Order Form - V12'!$U$23</f>
        <v>0</v>
      </c>
      <c r="F31" s="100" t="s">
        <v>555</v>
      </c>
      <c r="G31" s="61">
        <f>'2020 Sum_Fall Order Form - V12'!$V$46</f>
        <v>0</v>
      </c>
      <c r="H31" s="60">
        <f>'2020 Sum_Fall Order Form - V12'!$G$18</f>
        <v>0</v>
      </c>
      <c r="J31" s="106">
        <v>16715</v>
      </c>
    </row>
    <row r="32" spans="1:10">
      <c r="A32" s="100">
        <v>31</v>
      </c>
      <c r="B32" s="57" t="s">
        <v>122</v>
      </c>
      <c r="D32" s="58">
        <f>'2020 Sum_Fall Order Form - V12'!$U$23</f>
        <v>0</v>
      </c>
      <c r="E32" s="58">
        <f>'2020 Sum_Fall Order Form - V12'!$U$23</f>
        <v>0</v>
      </c>
      <c r="F32" s="100">
        <v>1710148</v>
      </c>
      <c r="G32" s="61">
        <f>'2020 Sum_Fall Order Form - V12'!$U$47</f>
        <v>0</v>
      </c>
      <c r="H32" s="60">
        <f>'2020 Sum_Fall Order Form - V12'!$G$18</f>
        <v>0</v>
      </c>
      <c r="J32" s="106">
        <v>16692</v>
      </c>
    </row>
    <row r="33" spans="1:10">
      <c r="A33" s="100">
        <v>32</v>
      </c>
      <c r="B33" s="57" t="s">
        <v>122</v>
      </c>
      <c r="D33" s="58">
        <f>'2020 Sum_Fall Order Form - V12'!$U$23</f>
        <v>0</v>
      </c>
      <c r="E33" s="58">
        <f>'2020 Sum_Fall Order Form - V12'!$U$23</f>
        <v>0</v>
      </c>
      <c r="F33" s="100" t="s">
        <v>556</v>
      </c>
      <c r="G33" s="61">
        <f>'2020 Sum_Fall Order Form - V12'!$V$47</f>
        <v>0</v>
      </c>
      <c r="H33" s="60">
        <f>'2020 Sum_Fall Order Form - V12'!$G$18</f>
        <v>0</v>
      </c>
      <c r="J33" s="106">
        <v>16716</v>
      </c>
    </row>
    <row r="34" spans="1:10">
      <c r="A34" s="100">
        <v>33</v>
      </c>
      <c r="B34" s="57" t="s">
        <v>124</v>
      </c>
      <c r="D34" s="58">
        <f>'2020 Sum_Fall Order Form - V12'!$U$23</f>
        <v>0</v>
      </c>
      <c r="E34" s="58">
        <f>'2020 Sum_Fall Order Form - V12'!$U$23</f>
        <v>0</v>
      </c>
      <c r="F34" s="100">
        <v>1710178</v>
      </c>
      <c r="G34" s="61">
        <f>'2020 Sum_Fall Order Form - V12'!$U$48</f>
        <v>0</v>
      </c>
      <c r="H34" s="60">
        <f>'2020 Sum_Fall Order Form - V12'!$G$18</f>
        <v>0</v>
      </c>
      <c r="J34" s="106">
        <v>16693</v>
      </c>
    </row>
    <row r="35" spans="1:10">
      <c r="A35" s="100">
        <v>34</v>
      </c>
      <c r="B35" s="57" t="s">
        <v>124</v>
      </c>
      <c r="D35" s="58">
        <f>'2020 Sum_Fall Order Form - V12'!$U$23</f>
        <v>0</v>
      </c>
      <c r="E35" s="58">
        <f>'2020 Sum_Fall Order Form - V12'!$U$23</f>
        <v>0</v>
      </c>
      <c r="F35" s="100" t="s">
        <v>557</v>
      </c>
      <c r="G35" s="61">
        <f>'2020 Sum_Fall Order Form - V12'!$V$48</f>
        <v>0</v>
      </c>
      <c r="H35" s="60">
        <f>'2020 Sum_Fall Order Form - V12'!$G$18</f>
        <v>0</v>
      </c>
      <c r="J35" s="106">
        <v>16717</v>
      </c>
    </row>
    <row r="36" spans="1:10">
      <c r="A36" s="100">
        <v>35</v>
      </c>
      <c r="B36" s="57" t="s">
        <v>128</v>
      </c>
      <c r="D36" s="58">
        <f>'2020 Sum_Fall Order Form - V12'!$U$23</f>
        <v>0</v>
      </c>
      <c r="E36" s="58">
        <f>'2020 Sum_Fall Order Form - V12'!$U$23</f>
        <v>0</v>
      </c>
      <c r="F36" s="100">
        <v>1712647</v>
      </c>
      <c r="G36" s="61">
        <f>'2020 Sum_Fall Order Form - V12'!$U$50</f>
        <v>0</v>
      </c>
      <c r="H36" s="60">
        <f>'2020 Sum_Fall Order Form - V12'!$G$18</f>
        <v>0</v>
      </c>
      <c r="J36" s="106">
        <v>18035</v>
      </c>
    </row>
    <row r="37" spans="1:10">
      <c r="A37" s="100">
        <v>36</v>
      </c>
      <c r="B37" s="57" t="s">
        <v>128</v>
      </c>
      <c r="D37" s="58">
        <f>'2020 Sum_Fall Order Form - V12'!$U$23</f>
        <v>0</v>
      </c>
      <c r="E37" s="58">
        <f>'2020 Sum_Fall Order Form - V12'!$U$23</f>
        <v>0</v>
      </c>
      <c r="F37" s="100" t="s">
        <v>558</v>
      </c>
      <c r="G37" s="61">
        <f>'2020 Sum_Fall Order Form - V12'!$V$50</f>
        <v>0</v>
      </c>
      <c r="H37" s="60">
        <f>'2020 Sum_Fall Order Form - V12'!$G$18</f>
        <v>0</v>
      </c>
      <c r="J37" s="106">
        <v>18036</v>
      </c>
    </row>
    <row r="38" spans="1:10">
      <c r="A38" s="100">
        <v>37</v>
      </c>
      <c r="B38" s="57" t="s">
        <v>130</v>
      </c>
      <c r="D38" s="58">
        <f>'2020 Sum_Fall Order Form - V12'!$U$23</f>
        <v>0</v>
      </c>
      <c r="E38" s="58">
        <f>'2020 Sum_Fall Order Form - V12'!$U$23</f>
        <v>0</v>
      </c>
      <c r="F38" s="100">
        <v>1712827</v>
      </c>
      <c r="G38" s="61">
        <f>'2020 Sum_Fall Order Form - V12'!$U$51</f>
        <v>0</v>
      </c>
      <c r="H38" s="60">
        <f>'2020 Sum_Fall Order Form - V12'!$G$18</f>
        <v>0</v>
      </c>
      <c r="J38" s="106">
        <v>19945</v>
      </c>
    </row>
    <row r="39" spans="1:10">
      <c r="A39" s="100">
        <v>38</v>
      </c>
      <c r="B39" s="57" t="s">
        <v>130</v>
      </c>
      <c r="D39" s="58">
        <f>'2020 Sum_Fall Order Form - V12'!$U$23</f>
        <v>0</v>
      </c>
      <c r="E39" s="58">
        <f>'2020 Sum_Fall Order Form - V12'!$U$23</f>
        <v>0</v>
      </c>
      <c r="F39" s="100" t="s">
        <v>559</v>
      </c>
      <c r="G39" s="61">
        <f>'2020 Sum_Fall Order Form - V12'!$V$51</f>
        <v>0</v>
      </c>
      <c r="H39" s="60">
        <f>'2020 Sum_Fall Order Form - V12'!$G$18</f>
        <v>0</v>
      </c>
      <c r="J39" s="106">
        <v>19947</v>
      </c>
    </row>
    <row r="40" spans="1:10">
      <c r="A40" s="100">
        <v>39</v>
      </c>
      <c r="B40" s="57" t="s">
        <v>131</v>
      </c>
      <c r="D40" s="58">
        <f>'2020 Sum_Fall Order Form - V12'!$U$23</f>
        <v>0</v>
      </c>
      <c r="E40" s="58">
        <f>'2020 Sum_Fall Order Form - V12'!$U$23</f>
        <v>0</v>
      </c>
      <c r="F40" s="100">
        <v>1712747</v>
      </c>
      <c r="G40" s="61">
        <f>'2020 Sum_Fall Order Form - V12'!$U$52</f>
        <v>0</v>
      </c>
      <c r="H40" s="60">
        <f>'2020 Sum_Fall Order Form - V12'!$G$18</f>
        <v>0</v>
      </c>
      <c r="J40" s="106">
        <v>18039</v>
      </c>
    </row>
    <row r="41" spans="1:10">
      <c r="A41" s="100">
        <v>40</v>
      </c>
      <c r="B41" s="57" t="s">
        <v>131</v>
      </c>
      <c r="D41" s="58">
        <f>'2020 Sum_Fall Order Form - V12'!$U$23</f>
        <v>0</v>
      </c>
      <c r="E41" s="58">
        <f>'2020 Sum_Fall Order Form - V12'!$U$23</f>
        <v>0</v>
      </c>
      <c r="F41" s="100" t="s">
        <v>560</v>
      </c>
      <c r="G41" s="61">
        <f>'2020 Sum_Fall Order Form - V12'!$V$52</f>
        <v>0</v>
      </c>
      <c r="H41" s="60">
        <f>'2020 Sum_Fall Order Form - V12'!$G$18</f>
        <v>0</v>
      </c>
      <c r="J41" s="106">
        <v>18040</v>
      </c>
    </row>
    <row r="42" spans="1:10">
      <c r="A42" s="100">
        <v>41</v>
      </c>
      <c r="B42" s="57" t="s">
        <v>133</v>
      </c>
      <c r="D42" s="58">
        <f>'2020 Sum_Fall Order Form - V12'!$U$23</f>
        <v>0</v>
      </c>
      <c r="E42" s="58">
        <f>'2020 Sum_Fall Order Form - V12'!$U$23</f>
        <v>0</v>
      </c>
      <c r="F42" s="100">
        <v>1713007</v>
      </c>
      <c r="G42" s="61">
        <f>'2020 Sum_Fall Order Form - V12'!$U$53</f>
        <v>0</v>
      </c>
      <c r="H42" s="60">
        <f>'2020 Sum_Fall Order Form - V12'!$G$18</f>
        <v>0</v>
      </c>
      <c r="J42" s="106">
        <v>18043</v>
      </c>
    </row>
    <row r="43" spans="1:10">
      <c r="A43" s="100">
        <v>42</v>
      </c>
      <c r="B43" s="57" t="s">
        <v>133</v>
      </c>
      <c r="D43" s="58">
        <f>'2020 Sum_Fall Order Form - V12'!$U$23</f>
        <v>0</v>
      </c>
      <c r="E43" s="58">
        <f>'2020 Sum_Fall Order Form - V12'!$U$23</f>
        <v>0</v>
      </c>
      <c r="F43" s="100" t="s">
        <v>561</v>
      </c>
      <c r="G43" s="61">
        <f>'2020 Sum_Fall Order Form - V12'!$V$53</f>
        <v>0</v>
      </c>
      <c r="H43" s="60">
        <f>'2020 Sum_Fall Order Form - V12'!$G$18</f>
        <v>0</v>
      </c>
      <c r="J43" s="106">
        <v>18044</v>
      </c>
    </row>
    <row r="44" spans="1:10">
      <c r="A44" s="100">
        <v>43</v>
      </c>
      <c r="B44" s="57" t="s">
        <v>135</v>
      </c>
      <c r="D44" s="58">
        <f>'2020 Sum_Fall Order Form - V12'!$U$23</f>
        <v>0</v>
      </c>
      <c r="E44" s="58">
        <f>'2020 Sum_Fall Order Form - V12'!$U$23</f>
        <v>0</v>
      </c>
      <c r="F44" s="100">
        <v>1713107</v>
      </c>
      <c r="G44" s="61">
        <f>'2020 Sum_Fall Order Form - V12'!$U$54</f>
        <v>0</v>
      </c>
      <c r="H44" s="60">
        <f>'2020 Sum_Fall Order Form - V12'!$G$18</f>
        <v>0</v>
      </c>
      <c r="J44" s="106">
        <v>18046</v>
      </c>
    </row>
    <row r="45" spans="1:10">
      <c r="A45" s="100">
        <v>44</v>
      </c>
      <c r="B45" s="57" t="s">
        <v>135</v>
      </c>
      <c r="D45" s="58">
        <f>'2020 Sum_Fall Order Form - V12'!$U$23</f>
        <v>0</v>
      </c>
      <c r="E45" s="58">
        <f>'2020 Sum_Fall Order Form - V12'!$U$23</f>
        <v>0</v>
      </c>
      <c r="F45" s="100" t="s">
        <v>562</v>
      </c>
      <c r="G45" s="61">
        <f>'2020 Sum_Fall Order Form - V12'!$V$54</f>
        <v>0</v>
      </c>
      <c r="H45" s="60">
        <f>'2020 Sum_Fall Order Form - V12'!$G$18</f>
        <v>0</v>
      </c>
      <c r="J45" s="106">
        <v>18045</v>
      </c>
    </row>
    <row r="46" spans="1:10">
      <c r="A46" s="100">
        <v>45</v>
      </c>
      <c r="B46" s="57" t="s">
        <v>137</v>
      </c>
      <c r="D46" s="58">
        <f>'2020 Sum_Fall Order Form - V12'!$U$23</f>
        <v>0</v>
      </c>
      <c r="E46" s="58">
        <f>'2020 Sum_Fall Order Form - V12'!$U$23</f>
        <v>0</v>
      </c>
      <c r="F46" s="100">
        <v>1715847</v>
      </c>
      <c r="G46" s="61">
        <f>'2020 Sum_Fall Order Form - V12'!$U$56</f>
        <v>0</v>
      </c>
      <c r="H46" s="60">
        <f>'2020 Sum_Fall Order Form - V12'!$G$18</f>
        <v>0</v>
      </c>
      <c r="J46" s="106">
        <v>5484</v>
      </c>
    </row>
    <row r="47" spans="1:10">
      <c r="A47" s="100">
        <v>46</v>
      </c>
      <c r="B47" s="57" t="s">
        <v>137</v>
      </c>
      <c r="D47" s="58">
        <f>'2020 Sum_Fall Order Form - V12'!$U$23</f>
        <v>0</v>
      </c>
      <c r="E47" s="58">
        <f>'2020 Sum_Fall Order Form - V12'!$U$23</f>
        <v>0</v>
      </c>
      <c r="F47" s="100" t="s">
        <v>563</v>
      </c>
      <c r="G47" s="61">
        <f>'2020 Sum_Fall Order Form - V12'!$V$56</f>
        <v>0</v>
      </c>
      <c r="H47" s="60">
        <f>'2020 Sum_Fall Order Form - V12'!$G$18</f>
        <v>0</v>
      </c>
      <c r="J47" s="106">
        <v>5600</v>
      </c>
    </row>
    <row r="48" spans="1:10">
      <c r="A48" s="100">
        <v>47</v>
      </c>
      <c r="B48" s="57" t="s">
        <v>140</v>
      </c>
      <c r="D48" s="58">
        <f>'2020 Sum_Fall Order Form - V12'!$U$23</f>
        <v>0</v>
      </c>
      <c r="E48" s="58">
        <f>'2020 Sum_Fall Order Form - V12'!$U$23</f>
        <v>0</v>
      </c>
      <c r="F48" s="100">
        <v>1716237</v>
      </c>
      <c r="G48" s="61">
        <f>'2020 Sum_Fall Order Form - V12'!$U$57</f>
        <v>0</v>
      </c>
      <c r="H48" s="60">
        <f>'2020 Sum_Fall Order Form - V12'!$G$18</f>
        <v>0</v>
      </c>
      <c r="J48" s="106">
        <v>5485</v>
      </c>
    </row>
    <row r="49" spans="1:10">
      <c r="A49" s="100">
        <v>48</v>
      </c>
      <c r="B49" s="57" t="s">
        <v>140</v>
      </c>
      <c r="D49" s="58">
        <f>'2020 Sum_Fall Order Form - V12'!$U$23</f>
        <v>0</v>
      </c>
      <c r="E49" s="58">
        <f>'2020 Sum_Fall Order Form - V12'!$U$23</f>
        <v>0</v>
      </c>
      <c r="F49" s="100" t="s">
        <v>564</v>
      </c>
      <c r="G49" s="61">
        <f>'2020 Sum_Fall Order Form - V12'!$V$57</f>
        <v>0</v>
      </c>
      <c r="H49" s="60">
        <f>'2020 Sum_Fall Order Form - V12'!$G$18</f>
        <v>0</v>
      </c>
      <c r="J49" s="106">
        <v>5601</v>
      </c>
    </row>
    <row r="50" spans="1:10">
      <c r="A50" s="100">
        <v>49</v>
      </c>
      <c r="B50" s="57" t="s">
        <v>142</v>
      </c>
      <c r="D50" s="58">
        <f>'2020 Sum_Fall Order Form - V12'!$U$23</f>
        <v>0</v>
      </c>
      <c r="E50" s="58">
        <f>'2020 Sum_Fall Order Form - V12'!$U$23</f>
        <v>0</v>
      </c>
      <c r="F50" s="100">
        <v>1716557</v>
      </c>
      <c r="G50" s="61">
        <f>'2020 Sum_Fall Order Form - V12'!$U$58</f>
        <v>0</v>
      </c>
      <c r="H50" s="60">
        <f>'2020 Sum_Fall Order Form - V12'!$G$18</f>
        <v>0</v>
      </c>
      <c r="J50" s="106">
        <v>5491</v>
      </c>
    </row>
    <row r="51" spans="1:10">
      <c r="A51" s="100">
        <v>50</v>
      </c>
      <c r="B51" s="57" t="s">
        <v>142</v>
      </c>
      <c r="D51" s="58">
        <f>'2020 Sum_Fall Order Form - V12'!$U$23</f>
        <v>0</v>
      </c>
      <c r="E51" s="58">
        <f>'2020 Sum_Fall Order Form - V12'!$U$23</f>
        <v>0</v>
      </c>
      <c r="F51" s="100" t="s">
        <v>565</v>
      </c>
      <c r="G51" s="61">
        <f>'2020 Sum_Fall Order Form - V12'!$V$58</f>
        <v>0</v>
      </c>
      <c r="H51" s="60">
        <f>'2020 Sum_Fall Order Form - V12'!$G$18</f>
        <v>0</v>
      </c>
      <c r="J51" s="106">
        <v>5606</v>
      </c>
    </row>
    <row r="52" spans="1:10">
      <c r="A52" s="100">
        <v>51</v>
      </c>
      <c r="B52" s="57" t="s">
        <v>143</v>
      </c>
      <c r="D52" s="58">
        <f>'2020 Sum_Fall Order Form - V12'!$U$23</f>
        <v>0</v>
      </c>
      <c r="E52" s="58">
        <f>'2020 Sum_Fall Order Form - V12'!$U$23</f>
        <v>0</v>
      </c>
      <c r="F52" s="100">
        <v>1716587</v>
      </c>
      <c r="G52" s="61">
        <f>'2020 Sum_Fall Order Form - V12'!$U$59</f>
        <v>0</v>
      </c>
      <c r="H52" s="60">
        <f>'2020 Sum_Fall Order Form - V12'!$G$18</f>
        <v>0</v>
      </c>
      <c r="J52" s="106">
        <v>18051</v>
      </c>
    </row>
    <row r="53" spans="1:10">
      <c r="A53" s="100">
        <v>52</v>
      </c>
      <c r="B53" s="57" t="s">
        <v>143</v>
      </c>
      <c r="D53" s="58">
        <f>'2020 Sum_Fall Order Form - V12'!$U$23</f>
        <v>0</v>
      </c>
      <c r="E53" s="58">
        <f>'2020 Sum_Fall Order Form - V12'!$U$23</f>
        <v>0</v>
      </c>
      <c r="F53" s="100" t="s">
        <v>566</v>
      </c>
      <c r="G53" s="61">
        <f>'2020 Sum_Fall Order Form - V12'!$V$59</f>
        <v>0</v>
      </c>
      <c r="H53" s="60">
        <f>'2020 Sum_Fall Order Form - V12'!$G$18</f>
        <v>0</v>
      </c>
      <c r="J53" s="106">
        <v>18052</v>
      </c>
    </row>
    <row r="54" spans="1:10">
      <c r="A54" s="100">
        <v>53</v>
      </c>
      <c r="B54" s="57" t="s">
        <v>144</v>
      </c>
      <c r="D54" s="58">
        <f>'2020 Sum_Fall Order Form - V12'!$U$23</f>
        <v>0</v>
      </c>
      <c r="E54" s="58">
        <f>'2020 Sum_Fall Order Form - V12'!$U$23</f>
        <v>0</v>
      </c>
      <c r="F54" s="100">
        <v>1716377</v>
      </c>
      <c r="G54" s="61">
        <f>'2020 Sum_Fall Order Form - V12'!$U$60</f>
        <v>0</v>
      </c>
      <c r="H54" s="60">
        <f>'2020 Sum_Fall Order Form - V12'!$G$18</f>
        <v>0</v>
      </c>
      <c r="J54" s="106">
        <v>5486</v>
      </c>
    </row>
    <row r="55" spans="1:10">
      <c r="A55" s="100">
        <v>54</v>
      </c>
      <c r="B55" s="57" t="s">
        <v>144</v>
      </c>
      <c r="D55" s="58">
        <f>'2020 Sum_Fall Order Form - V12'!$U$23</f>
        <v>0</v>
      </c>
      <c r="E55" s="58">
        <f>'2020 Sum_Fall Order Form - V12'!$U$23</f>
        <v>0</v>
      </c>
      <c r="F55" s="100" t="s">
        <v>567</v>
      </c>
      <c r="G55" s="61">
        <f>'2020 Sum_Fall Order Form - V12'!$V$60</f>
        <v>0</v>
      </c>
      <c r="H55" s="60">
        <f>'2020 Sum_Fall Order Form - V12'!$G$18</f>
        <v>0</v>
      </c>
      <c r="J55" s="106">
        <v>5602</v>
      </c>
    </row>
    <row r="56" spans="1:10">
      <c r="A56" s="100">
        <v>55</v>
      </c>
      <c r="B56" s="57" t="s">
        <v>148</v>
      </c>
      <c r="D56" s="58">
        <f>'2020 Sum_Fall Order Form - V12'!$U$23</f>
        <v>0</v>
      </c>
      <c r="E56" s="58">
        <f>'2020 Sum_Fall Order Form - V12'!$U$23</f>
        <v>0</v>
      </c>
      <c r="F56" s="100">
        <v>1718300</v>
      </c>
      <c r="G56" s="61">
        <f>'2020 Sum_Fall Order Form - V12'!$U$62</f>
        <v>0</v>
      </c>
      <c r="H56" s="60">
        <f>'2020 Sum_Fall Order Form - V12'!$G$18</f>
        <v>0</v>
      </c>
      <c r="J56" s="106">
        <v>5294</v>
      </c>
    </row>
    <row r="57" spans="1:10">
      <c r="A57" s="100">
        <v>56</v>
      </c>
      <c r="B57" s="57" t="s">
        <v>148</v>
      </c>
      <c r="D57" s="58">
        <f>'2020 Sum_Fall Order Form - V12'!$U$23</f>
        <v>0</v>
      </c>
      <c r="E57" s="58">
        <f>'2020 Sum_Fall Order Form - V12'!$U$23</f>
        <v>0</v>
      </c>
      <c r="F57" s="100" t="s">
        <v>568</v>
      </c>
      <c r="G57" s="61">
        <f>'2020 Sum_Fall Order Form - V12'!$V$62</f>
        <v>0</v>
      </c>
      <c r="H57" s="60">
        <f>'2020 Sum_Fall Order Form - V12'!$G$18</f>
        <v>0</v>
      </c>
      <c r="J57" s="106">
        <v>5777</v>
      </c>
    </row>
    <row r="58" spans="1:10">
      <c r="A58" s="100">
        <v>57</v>
      </c>
      <c r="B58" s="57" t="s">
        <v>148</v>
      </c>
      <c r="D58" s="58">
        <f>'2020 Sum_Fall Order Form - V12'!$U$23</f>
        <v>0</v>
      </c>
      <c r="E58" s="58">
        <f>'2020 Sum_Fall Order Form - V12'!$U$23</f>
        <v>0</v>
      </c>
      <c r="F58" s="100">
        <v>1718302</v>
      </c>
      <c r="G58" s="61">
        <f>'2020 Sum_Fall Order Form - V12'!$U$63</f>
        <v>0</v>
      </c>
      <c r="H58" s="60">
        <f>'2020 Sum_Fall Order Form - V12'!$G$18</f>
        <v>0</v>
      </c>
      <c r="J58" s="106">
        <v>13830</v>
      </c>
    </row>
    <row r="59" spans="1:10">
      <c r="A59" s="100">
        <v>58</v>
      </c>
      <c r="B59" s="57" t="s">
        <v>148</v>
      </c>
      <c r="D59" s="58">
        <f>'2020 Sum_Fall Order Form - V12'!$U$23</f>
        <v>0</v>
      </c>
      <c r="E59" s="58">
        <f>'2020 Sum_Fall Order Form - V12'!$U$23</f>
        <v>0</v>
      </c>
      <c r="F59" s="100" t="s">
        <v>569</v>
      </c>
      <c r="G59" s="61">
        <f>'2020 Sum_Fall Order Form - V12'!$V$63</f>
        <v>0</v>
      </c>
      <c r="H59" s="60">
        <f>'2020 Sum_Fall Order Form - V12'!$G$18</f>
        <v>0</v>
      </c>
      <c r="J59" s="106">
        <v>13831</v>
      </c>
    </row>
    <row r="60" spans="1:10">
      <c r="A60" s="100">
        <v>59</v>
      </c>
      <c r="B60" s="57" t="s">
        <v>148</v>
      </c>
      <c r="D60" s="58">
        <f>'2020 Sum_Fall Order Form - V12'!$U$23</f>
        <v>0</v>
      </c>
      <c r="E60" s="58">
        <f>'2020 Sum_Fall Order Form - V12'!$U$23</f>
        <v>0</v>
      </c>
      <c r="F60" s="100">
        <v>1718306</v>
      </c>
      <c r="G60" s="61">
        <f>'2020 Sum_Fall Order Form - V12'!$U$64</f>
        <v>0</v>
      </c>
      <c r="H60" s="60">
        <f>'2020 Sum_Fall Order Form - V12'!$G$18</f>
        <v>0</v>
      </c>
      <c r="J60" s="106">
        <v>5387</v>
      </c>
    </row>
    <row r="61" spans="1:10">
      <c r="A61" s="100">
        <v>60</v>
      </c>
      <c r="B61" s="57" t="s">
        <v>148</v>
      </c>
      <c r="D61" s="58">
        <f>'2020 Sum_Fall Order Form - V12'!$U$23</f>
        <v>0</v>
      </c>
      <c r="E61" s="58">
        <f>'2020 Sum_Fall Order Form - V12'!$U$23</f>
        <v>0</v>
      </c>
      <c r="F61" s="100" t="s">
        <v>570</v>
      </c>
      <c r="G61" s="61">
        <f>'2020 Sum_Fall Order Form - V12'!$V$64</f>
        <v>0</v>
      </c>
      <c r="H61" s="60">
        <f>'2020 Sum_Fall Order Form - V12'!$G$18</f>
        <v>0</v>
      </c>
      <c r="J61" s="106">
        <v>5778</v>
      </c>
    </row>
    <row r="62" spans="1:10">
      <c r="A62" s="100">
        <v>61</v>
      </c>
      <c r="B62" s="57" t="s">
        <v>153</v>
      </c>
      <c r="D62" s="58">
        <f>'2020 Sum_Fall Order Form - V12'!$U$23</f>
        <v>0</v>
      </c>
      <c r="E62" s="58">
        <f>'2020 Sum_Fall Order Form - V12'!$U$23</f>
        <v>0</v>
      </c>
      <c r="F62" s="100">
        <v>1718350</v>
      </c>
      <c r="G62" s="61">
        <f>'2020 Sum_Fall Order Form - V12'!$U$65</f>
        <v>0</v>
      </c>
      <c r="H62" s="60">
        <f>'2020 Sum_Fall Order Form - V12'!$G$18</f>
        <v>0</v>
      </c>
      <c r="J62" s="106">
        <v>5301</v>
      </c>
    </row>
    <row r="63" spans="1:10">
      <c r="A63" s="100">
        <v>62</v>
      </c>
      <c r="B63" s="57" t="s">
        <v>153</v>
      </c>
      <c r="D63" s="58">
        <f>'2020 Sum_Fall Order Form - V12'!$U$23</f>
        <v>0</v>
      </c>
      <c r="E63" s="58">
        <f>'2020 Sum_Fall Order Form - V12'!$U$23</f>
        <v>0</v>
      </c>
      <c r="F63" s="100" t="s">
        <v>571</v>
      </c>
      <c r="G63" s="61">
        <f>'2020 Sum_Fall Order Form - V12'!$V$65</f>
        <v>0</v>
      </c>
      <c r="H63" s="60">
        <f>'2020 Sum_Fall Order Form - V12'!$G$18</f>
        <v>0</v>
      </c>
      <c r="J63" s="106">
        <v>5779</v>
      </c>
    </row>
    <row r="64" spans="1:10">
      <c r="A64" s="100">
        <v>63</v>
      </c>
      <c r="B64" s="57" t="s">
        <v>153</v>
      </c>
      <c r="D64" s="58">
        <f>'2020 Sum_Fall Order Form - V12'!$U$23</f>
        <v>0</v>
      </c>
      <c r="E64" s="58">
        <f>'2020 Sum_Fall Order Form - V12'!$U$23</f>
        <v>0</v>
      </c>
      <c r="F64" s="100">
        <v>1718352</v>
      </c>
      <c r="G64" s="61">
        <f>'2020 Sum_Fall Order Form - V12'!$U$66</f>
        <v>0</v>
      </c>
      <c r="H64" s="60">
        <f>'2020 Sum_Fall Order Form - V12'!$G$18</f>
        <v>0</v>
      </c>
      <c r="J64" s="106">
        <v>19943</v>
      </c>
    </row>
    <row r="65" spans="1:10">
      <c r="A65" s="100">
        <v>64</v>
      </c>
      <c r="B65" s="57" t="s">
        <v>153</v>
      </c>
      <c r="D65" s="58">
        <f>'2020 Sum_Fall Order Form - V12'!$U$23</f>
        <v>0</v>
      </c>
      <c r="E65" s="58">
        <f>'2020 Sum_Fall Order Form - V12'!$U$23</f>
        <v>0</v>
      </c>
      <c r="F65" s="100" t="s">
        <v>572</v>
      </c>
      <c r="G65" s="61">
        <f>'2020 Sum_Fall Order Form - V12'!$V$66</f>
        <v>0</v>
      </c>
      <c r="H65" s="60">
        <f>'2020 Sum_Fall Order Form - V12'!$G$18</f>
        <v>0</v>
      </c>
      <c r="J65" s="106">
        <v>19944</v>
      </c>
    </row>
    <row r="66" spans="1:10">
      <c r="A66" s="100">
        <v>65</v>
      </c>
      <c r="B66" s="57" t="s">
        <v>153</v>
      </c>
      <c r="D66" s="58">
        <f>'2020 Sum_Fall Order Form - V12'!$U$23</f>
        <v>0</v>
      </c>
      <c r="E66" s="58">
        <f>'2020 Sum_Fall Order Form - V12'!$U$23</f>
        <v>0</v>
      </c>
      <c r="F66" s="100">
        <v>1718356</v>
      </c>
      <c r="G66" s="61">
        <f>'2020 Sum_Fall Order Form - V12'!$U$67</f>
        <v>0</v>
      </c>
      <c r="H66" s="60">
        <f>'2020 Sum_Fall Order Form - V12'!$G$18</f>
        <v>0</v>
      </c>
      <c r="J66" s="106">
        <v>5391</v>
      </c>
    </row>
    <row r="67" spans="1:10">
      <c r="A67" s="100">
        <v>66</v>
      </c>
      <c r="B67" s="57" t="s">
        <v>153</v>
      </c>
      <c r="D67" s="58">
        <f>'2020 Sum_Fall Order Form - V12'!$U$23</f>
        <v>0</v>
      </c>
      <c r="E67" s="58">
        <f>'2020 Sum_Fall Order Form - V12'!$U$23</f>
        <v>0</v>
      </c>
      <c r="F67" s="100" t="s">
        <v>573</v>
      </c>
      <c r="G67" s="61">
        <f>'2020 Sum_Fall Order Form - V12'!$V$67</f>
        <v>0</v>
      </c>
      <c r="H67" s="60">
        <f>'2020 Sum_Fall Order Form - V12'!$G$18</f>
        <v>0</v>
      </c>
      <c r="J67" s="106">
        <v>5780</v>
      </c>
    </row>
    <row r="68" spans="1:10">
      <c r="A68" s="100">
        <v>67</v>
      </c>
      <c r="B68" s="57" t="s">
        <v>154</v>
      </c>
      <c r="D68" s="58">
        <f>'2020 Sum_Fall Order Form - V12'!$U$23</f>
        <v>0</v>
      </c>
      <c r="E68" s="58">
        <f>'2020 Sum_Fall Order Form - V12'!$U$23</f>
        <v>0</v>
      </c>
      <c r="F68" s="100">
        <v>1718450</v>
      </c>
      <c r="G68" s="61">
        <f>'2020 Sum_Fall Order Form - V12'!$U$68</f>
        <v>0</v>
      </c>
      <c r="H68" s="60">
        <f>'2020 Sum_Fall Order Form - V12'!$G$18</f>
        <v>0</v>
      </c>
      <c r="J68" s="106">
        <v>5399</v>
      </c>
    </row>
    <row r="69" spans="1:10">
      <c r="A69" s="100">
        <v>68</v>
      </c>
      <c r="B69" s="57" t="s">
        <v>154</v>
      </c>
      <c r="D69" s="58">
        <f>'2020 Sum_Fall Order Form - V12'!$U$23</f>
        <v>0</v>
      </c>
      <c r="E69" s="58">
        <f>'2020 Sum_Fall Order Form - V12'!$U$23</f>
        <v>0</v>
      </c>
      <c r="F69" s="100" t="s">
        <v>574</v>
      </c>
      <c r="G69" s="61">
        <f>'2020 Sum_Fall Order Form - V12'!$V$68</f>
        <v>0</v>
      </c>
      <c r="H69" s="60">
        <f>'2020 Sum_Fall Order Form - V12'!$G$18</f>
        <v>0</v>
      </c>
      <c r="J69" s="106">
        <v>5781</v>
      </c>
    </row>
    <row r="70" spans="1:10">
      <c r="A70" s="100">
        <v>69</v>
      </c>
      <c r="B70" s="57" t="s">
        <v>154</v>
      </c>
      <c r="D70" s="58">
        <f>'2020 Sum_Fall Order Form - V12'!$U$23</f>
        <v>0</v>
      </c>
      <c r="E70" s="58">
        <f>'2020 Sum_Fall Order Form - V12'!$U$23</f>
        <v>0</v>
      </c>
      <c r="F70" s="100">
        <v>1718457</v>
      </c>
      <c r="G70" s="61">
        <f>'2020 Sum_Fall Order Form - V12'!$U$69</f>
        <v>0</v>
      </c>
      <c r="H70" s="60">
        <f>'2020 Sum_Fall Order Form - V12'!$G$18</f>
        <v>0</v>
      </c>
      <c r="J70" s="106">
        <v>5406</v>
      </c>
    </row>
    <row r="71" spans="1:10">
      <c r="A71" s="100">
        <v>70</v>
      </c>
      <c r="B71" s="57" t="s">
        <v>154</v>
      </c>
      <c r="D71" s="58">
        <f>'2020 Sum_Fall Order Form - V12'!$U$23</f>
        <v>0</v>
      </c>
      <c r="E71" s="58">
        <f>'2020 Sum_Fall Order Form - V12'!$U$23</f>
        <v>0</v>
      </c>
      <c r="F71" s="100" t="s">
        <v>575</v>
      </c>
      <c r="G71" s="61">
        <f>'2020 Sum_Fall Order Form - V12'!$V$69</f>
        <v>0</v>
      </c>
      <c r="H71" s="60">
        <f>'2020 Sum_Fall Order Form - V12'!$G$18</f>
        <v>0</v>
      </c>
      <c r="J71" s="106">
        <v>5782</v>
      </c>
    </row>
    <row r="72" spans="1:10">
      <c r="A72" s="100">
        <v>71</v>
      </c>
      <c r="B72" s="57" t="s">
        <v>158</v>
      </c>
      <c r="D72" s="58">
        <f>'2020 Sum_Fall Order Form - V12'!$U$23</f>
        <v>0</v>
      </c>
      <c r="E72" s="58">
        <f>'2020 Sum_Fall Order Form - V12'!$U$23</f>
        <v>0</v>
      </c>
      <c r="F72" s="100">
        <v>1719017</v>
      </c>
      <c r="G72" s="61">
        <f>'2020 Sum_Fall Order Form - V12'!$U$71</f>
        <v>0</v>
      </c>
      <c r="H72" s="60">
        <f>'2020 Sum_Fall Order Form - V12'!$G$18</f>
        <v>0</v>
      </c>
      <c r="J72" s="106">
        <v>18057</v>
      </c>
    </row>
    <row r="73" spans="1:10">
      <c r="A73" s="100">
        <v>72</v>
      </c>
      <c r="B73" s="57" t="s">
        <v>158</v>
      </c>
      <c r="D73" s="58">
        <f>'2020 Sum_Fall Order Form - V12'!$U$23</f>
        <v>0</v>
      </c>
      <c r="E73" s="58">
        <f>'2020 Sum_Fall Order Form - V12'!$U$23</f>
        <v>0</v>
      </c>
      <c r="F73" s="100" t="s">
        <v>576</v>
      </c>
      <c r="G73" s="61">
        <f>'2020 Sum_Fall Order Form - V12'!$V$71</f>
        <v>0</v>
      </c>
      <c r="H73" s="60">
        <f>'2020 Sum_Fall Order Form - V12'!$G$18</f>
        <v>0</v>
      </c>
      <c r="J73" s="106">
        <v>18058</v>
      </c>
    </row>
    <row r="74" spans="1:10">
      <c r="A74" s="100">
        <v>73</v>
      </c>
      <c r="B74" s="57" t="s">
        <v>160</v>
      </c>
      <c r="D74" s="58">
        <f>'2020 Sum_Fall Order Form - V12'!$U$23</f>
        <v>0</v>
      </c>
      <c r="E74" s="58">
        <f>'2020 Sum_Fall Order Form - V12'!$U$23</f>
        <v>0</v>
      </c>
      <c r="F74" s="100">
        <v>1719147</v>
      </c>
      <c r="G74" s="61">
        <f>'2020 Sum_Fall Order Form - V12'!$U$72</f>
        <v>0</v>
      </c>
      <c r="H74" s="60">
        <f>'2020 Sum_Fall Order Form - V12'!$G$18</f>
        <v>0</v>
      </c>
      <c r="J74" s="106">
        <v>18060</v>
      </c>
    </row>
    <row r="75" spans="1:10">
      <c r="A75" s="100">
        <v>74</v>
      </c>
      <c r="B75" s="57" t="s">
        <v>160</v>
      </c>
      <c r="D75" s="58">
        <f>'2020 Sum_Fall Order Form - V12'!$U$23</f>
        <v>0</v>
      </c>
      <c r="E75" s="58">
        <f>'2020 Sum_Fall Order Form - V12'!$U$23</f>
        <v>0</v>
      </c>
      <c r="F75" s="100" t="s">
        <v>577</v>
      </c>
      <c r="G75" s="61">
        <f>'2020 Sum_Fall Order Form - V12'!$V$72</f>
        <v>0</v>
      </c>
      <c r="H75" s="60">
        <f>'2020 Sum_Fall Order Form - V12'!$G$18</f>
        <v>0</v>
      </c>
      <c r="J75" s="106">
        <v>18059</v>
      </c>
    </row>
    <row r="76" spans="1:10">
      <c r="A76" s="100">
        <v>75</v>
      </c>
      <c r="B76" s="57" t="s">
        <v>162</v>
      </c>
      <c r="D76" s="58">
        <f>'2020 Sum_Fall Order Form - V12'!$U$23</f>
        <v>0</v>
      </c>
      <c r="E76" s="58">
        <f>'2020 Sum_Fall Order Form - V12'!$U$23</f>
        <v>0</v>
      </c>
      <c r="F76" s="100">
        <v>1718837</v>
      </c>
      <c r="G76" s="61">
        <f>'2020 Sum_Fall Order Form - V12'!$U$73</f>
        <v>0</v>
      </c>
      <c r="H76" s="60">
        <f>'2020 Sum_Fall Order Form - V12'!$G$18</f>
        <v>0</v>
      </c>
      <c r="J76" s="106">
        <v>5502</v>
      </c>
    </row>
    <row r="77" spans="1:10">
      <c r="A77" s="100">
        <v>76</v>
      </c>
      <c r="B77" s="57" t="s">
        <v>162</v>
      </c>
      <c r="D77" s="58">
        <f>'2020 Sum_Fall Order Form - V12'!$U$23</f>
        <v>0</v>
      </c>
      <c r="E77" s="58">
        <f>'2020 Sum_Fall Order Form - V12'!$U$23</f>
        <v>0</v>
      </c>
      <c r="F77" s="100" t="s">
        <v>578</v>
      </c>
      <c r="G77" s="61">
        <f>'2020 Sum_Fall Order Form - V12'!$V$73</f>
        <v>0</v>
      </c>
      <c r="H77" s="60">
        <f>'2020 Sum_Fall Order Form - V12'!$G$18</f>
        <v>0</v>
      </c>
      <c r="J77" s="106">
        <v>5616</v>
      </c>
    </row>
    <row r="78" spans="1:10">
      <c r="A78" s="100">
        <v>77</v>
      </c>
      <c r="B78" s="57" t="s">
        <v>164</v>
      </c>
      <c r="D78" s="58">
        <f>'2020 Sum_Fall Order Form - V12'!$U$23</f>
        <v>0</v>
      </c>
      <c r="E78" s="58">
        <f>'2020 Sum_Fall Order Form - V12'!$U$23</f>
        <v>0</v>
      </c>
      <c r="F78" s="100">
        <v>1718847</v>
      </c>
      <c r="G78" s="61">
        <f>'2020 Sum_Fall Order Form - V12'!$U$74</f>
        <v>0</v>
      </c>
      <c r="H78" s="60">
        <f>'2020 Sum_Fall Order Form - V12'!$G$18</f>
        <v>0</v>
      </c>
      <c r="J78" s="106">
        <v>18053</v>
      </c>
    </row>
    <row r="79" spans="1:10">
      <c r="A79" s="100">
        <v>78</v>
      </c>
      <c r="B79" s="57" t="s">
        <v>164</v>
      </c>
      <c r="D79" s="58">
        <f>'2020 Sum_Fall Order Form - V12'!$U$23</f>
        <v>0</v>
      </c>
      <c r="E79" s="58">
        <f>'2020 Sum_Fall Order Form - V12'!$U$23</f>
        <v>0</v>
      </c>
      <c r="F79" s="100" t="s">
        <v>579</v>
      </c>
      <c r="G79" s="61">
        <f>'2020 Sum_Fall Order Form - V12'!$V$74</f>
        <v>0</v>
      </c>
      <c r="H79" s="60">
        <f>'2020 Sum_Fall Order Form - V12'!$G$18</f>
        <v>0</v>
      </c>
      <c r="J79" s="106">
        <v>18054</v>
      </c>
    </row>
    <row r="80" spans="1:10">
      <c r="A80" s="100">
        <v>79</v>
      </c>
      <c r="B80" s="57" t="s">
        <v>165</v>
      </c>
      <c r="D80" s="58">
        <f>'2020 Sum_Fall Order Form - V12'!$U$23</f>
        <v>0</v>
      </c>
      <c r="E80" s="58">
        <f>'2020 Sum_Fall Order Form - V12'!$U$23</f>
        <v>0</v>
      </c>
      <c r="F80" s="100">
        <v>1719067</v>
      </c>
      <c r="G80" s="61">
        <f>'2020 Sum_Fall Order Form - V12'!$U$75</f>
        <v>0</v>
      </c>
      <c r="H80" s="60">
        <f>'2020 Sum_Fall Order Form - V12'!$G$18</f>
        <v>0</v>
      </c>
      <c r="J80" s="106">
        <v>18067</v>
      </c>
    </row>
    <row r="81" spans="1:10">
      <c r="A81" s="100">
        <v>80</v>
      </c>
      <c r="B81" s="57" t="s">
        <v>165</v>
      </c>
      <c r="D81" s="58">
        <f>'2020 Sum_Fall Order Form - V12'!$U$23</f>
        <v>0</v>
      </c>
      <c r="E81" s="58">
        <f>'2020 Sum_Fall Order Form - V12'!$U$23</f>
        <v>0</v>
      </c>
      <c r="F81" s="100" t="s">
        <v>580</v>
      </c>
      <c r="G81" s="61">
        <f>'2020 Sum_Fall Order Form - V12'!$V$75</f>
        <v>0</v>
      </c>
      <c r="H81" s="60">
        <f>'2020 Sum_Fall Order Form - V12'!$G$18</f>
        <v>0</v>
      </c>
      <c r="J81" s="106">
        <v>18068</v>
      </c>
    </row>
    <row r="82" spans="1:10">
      <c r="A82" s="100">
        <v>81</v>
      </c>
      <c r="B82" s="57" t="s">
        <v>167</v>
      </c>
      <c r="D82" s="58">
        <f>'2020 Sum_Fall Order Form - V12'!$U$23</f>
        <v>0</v>
      </c>
      <c r="E82" s="58">
        <f>'2020 Sum_Fall Order Form - V12'!$U$23</f>
        <v>0</v>
      </c>
      <c r="F82" s="100">
        <v>1719267</v>
      </c>
      <c r="G82" s="61">
        <f>'2020 Sum_Fall Order Form - V12'!$U$76</f>
        <v>0</v>
      </c>
      <c r="H82" s="60">
        <f>'2020 Sum_Fall Order Form - V12'!$G$18</f>
        <v>0</v>
      </c>
      <c r="J82" s="106">
        <v>19890</v>
      </c>
    </row>
    <row r="83" spans="1:10">
      <c r="A83" s="100">
        <v>82</v>
      </c>
      <c r="B83" s="57" t="s">
        <v>167</v>
      </c>
      <c r="D83" s="58">
        <f>'2020 Sum_Fall Order Form - V12'!$U$23</f>
        <v>0</v>
      </c>
      <c r="E83" s="58">
        <f>'2020 Sum_Fall Order Form - V12'!$U$23</f>
        <v>0</v>
      </c>
      <c r="F83" s="100" t="s">
        <v>581</v>
      </c>
      <c r="G83" s="61">
        <f>'2020 Sum_Fall Order Form - V12'!$V$76</f>
        <v>0</v>
      </c>
      <c r="H83" s="60">
        <f>'2020 Sum_Fall Order Form - V12'!$G$18</f>
        <v>0</v>
      </c>
      <c r="J83" s="106">
        <v>19889</v>
      </c>
    </row>
    <row r="84" spans="1:10">
      <c r="A84" s="100">
        <v>83</v>
      </c>
      <c r="B84" s="57" t="s">
        <v>168</v>
      </c>
      <c r="D84" s="58">
        <f>'2020 Sum_Fall Order Form - V12'!$U$23</f>
        <v>0</v>
      </c>
      <c r="E84" s="58">
        <f>'2020 Sum_Fall Order Form - V12'!$U$23</f>
        <v>0</v>
      </c>
      <c r="F84" s="100">
        <v>1719107</v>
      </c>
      <c r="G84" s="61">
        <f>'2020 Sum_Fall Order Form - V12'!$U$77</f>
        <v>0</v>
      </c>
      <c r="H84" s="60">
        <f>'2020 Sum_Fall Order Form - V12'!$G$18</f>
        <v>0</v>
      </c>
      <c r="J84" s="106">
        <v>5504</v>
      </c>
    </row>
    <row r="85" spans="1:10">
      <c r="A85" s="100">
        <v>84</v>
      </c>
      <c r="B85" s="57" t="s">
        <v>168</v>
      </c>
      <c r="D85" s="58">
        <f>'2020 Sum_Fall Order Form - V12'!$U$23</f>
        <v>0</v>
      </c>
      <c r="E85" s="58">
        <f>'2020 Sum_Fall Order Form - V12'!$U$23</f>
        <v>0</v>
      </c>
      <c r="F85" s="100" t="s">
        <v>582</v>
      </c>
      <c r="G85" s="61">
        <f>'2020 Sum_Fall Order Form - V12'!$V$77</f>
        <v>0</v>
      </c>
      <c r="H85" s="60">
        <f>'2020 Sum_Fall Order Form - V12'!$G$18</f>
        <v>0</v>
      </c>
      <c r="J85" s="106">
        <v>1953</v>
      </c>
    </row>
    <row r="86" spans="1:10">
      <c r="A86" s="100">
        <v>85</v>
      </c>
      <c r="B86" s="57" t="s">
        <v>169</v>
      </c>
      <c r="D86" s="58">
        <f>'2020 Sum_Fall Order Form - V12'!$U$23</f>
        <v>0</v>
      </c>
      <c r="E86" s="58">
        <f>'2020 Sum_Fall Order Form - V12'!$U$23</f>
        <v>0</v>
      </c>
      <c r="F86" s="100">
        <v>1719277</v>
      </c>
      <c r="G86" s="61">
        <f>'2020 Sum_Fall Order Form - V12'!$U$78</f>
        <v>0</v>
      </c>
      <c r="H86" s="60">
        <f>'2020 Sum_Fall Order Form - V12'!$G$18</f>
        <v>0</v>
      </c>
      <c r="J86" s="106">
        <v>5506</v>
      </c>
    </row>
    <row r="87" spans="1:10">
      <c r="A87" s="100">
        <v>86</v>
      </c>
      <c r="B87" s="57" t="s">
        <v>169</v>
      </c>
      <c r="D87" s="58">
        <f>'2020 Sum_Fall Order Form - V12'!$U$23</f>
        <v>0</v>
      </c>
      <c r="E87" s="58">
        <f>'2020 Sum_Fall Order Form - V12'!$U$23</f>
        <v>0</v>
      </c>
      <c r="F87" s="100" t="s">
        <v>583</v>
      </c>
      <c r="G87" s="61">
        <f>'2020 Sum_Fall Order Form - V12'!$V$78</f>
        <v>0</v>
      </c>
      <c r="H87" s="60">
        <f>'2020 Sum_Fall Order Form - V12'!$G$18</f>
        <v>0</v>
      </c>
      <c r="J87" s="106">
        <v>5618</v>
      </c>
    </row>
    <row r="88" spans="1:10">
      <c r="A88" s="100">
        <v>87</v>
      </c>
      <c r="B88" s="57" t="s">
        <v>170</v>
      </c>
      <c r="D88" s="58">
        <f>'2020 Sum_Fall Order Form - V12'!$U$23</f>
        <v>0</v>
      </c>
      <c r="E88" s="58">
        <f>'2020 Sum_Fall Order Form - V12'!$U$23</f>
        <v>0</v>
      </c>
      <c r="F88" s="100">
        <v>1719167</v>
      </c>
      <c r="G88" s="61">
        <f>'2020 Sum_Fall Order Form - V12'!$U$79</f>
        <v>0</v>
      </c>
      <c r="H88" s="60">
        <f>'2020 Sum_Fall Order Form - V12'!$G$18</f>
        <v>0</v>
      </c>
      <c r="J88" s="106">
        <v>5505</v>
      </c>
    </row>
    <row r="89" spans="1:10">
      <c r="A89" s="100">
        <v>88</v>
      </c>
      <c r="B89" s="57" t="s">
        <v>170</v>
      </c>
      <c r="D89" s="58">
        <f>'2020 Sum_Fall Order Form - V12'!$U$23</f>
        <v>0</v>
      </c>
      <c r="E89" s="58">
        <f>'2020 Sum_Fall Order Form - V12'!$U$23</f>
        <v>0</v>
      </c>
      <c r="F89" s="100" t="s">
        <v>584</v>
      </c>
      <c r="G89" s="61">
        <f>'2020 Sum_Fall Order Form - V12'!$V$79</f>
        <v>0</v>
      </c>
      <c r="H89" s="60">
        <f>'2020 Sum_Fall Order Form - V12'!$G$18</f>
        <v>0</v>
      </c>
      <c r="J89" s="106">
        <v>5619</v>
      </c>
    </row>
    <row r="90" spans="1:10">
      <c r="A90" s="100">
        <v>89</v>
      </c>
      <c r="B90" s="57" t="s">
        <v>172</v>
      </c>
      <c r="D90" s="58">
        <f>'2020 Sum_Fall Order Form - V12'!$U$23</f>
        <v>0</v>
      </c>
      <c r="E90" s="58">
        <f>'2020 Sum_Fall Order Form - V12'!$U$23</f>
        <v>0</v>
      </c>
      <c r="F90" s="100">
        <v>1718767</v>
      </c>
      <c r="G90" s="61">
        <f>'2020 Sum_Fall Order Form - V12'!$U$80</f>
        <v>0</v>
      </c>
      <c r="H90" s="60">
        <f>'2020 Sum_Fall Order Form - V12'!$G$18</f>
        <v>0</v>
      </c>
      <c r="J90" s="106">
        <v>19939</v>
      </c>
    </row>
    <row r="91" spans="1:10">
      <c r="A91" s="100">
        <v>90</v>
      </c>
      <c r="B91" s="57" t="s">
        <v>172</v>
      </c>
      <c r="D91" s="58">
        <f>'2020 Sum_Fall Order Form - V12'!$U$23</f>
        <v>0</v>
      </c>
      <c r="E91" s="58">
        <f>'2020 Sum_Fall Order Form - V12'!$U$23</f>
        <v>0</v>
      </c>
      <c r="F91" s="100" t="s">
        <v>585</v>
      </c>
      <c r="G91" s="61">
        <f>'2020 Sum_Fall Order Form - V12'!$V$80</f>
        <v>0</v>
      </c>
      <c r="H91" s="60">
        <f>'2020 Sum_Fall Order Form - V12'!$G$18</f>
        <v>0</v>
      </c>
      <c r="J91" s="106">
        <v>19940</v>
      </c>
    </row>
    <row r="92" spans="1:10">
      <c r="A92" s="100">
        <v>91</v>
      </c>
      <c r="B92" s="57" t="s">
        <v>174</v>
      </c>
      <c r="D92" s="58">
        <f>'2020 Sum_Fall Order Form - V12'!$U$23</f>
        <v>0</v>
      </c>
      <c r="E92" s="58">
        <f>'2020 Sum_Fall Order Form - V12'!$U$23</f>
        <v>0</v>
      </c>
      <c r="F92" s="100">
        <v>1719037</v>
      </c>
      <c r="G92" s="61">
        <f>'2020 Sum_Fall Order Form - V12'!$U$81</f>
        <v>0</v>
      </c>
      <c r="H92" s="60">
        <f>'2020 Sum_Fall Order Form - V12'!$G$18</f>
        <v>0</v>
      </c>
      <c r="J92" s="106">
        <v>19941</v>
      </c>
    </row>
    <row r="93" spans="1:10">
      <c r="A93" s="100">
        <v>92</v>
      </c>
      <c r="B93" s="57" t="s">
        <v>174</v>
      </c>
      <c r="D93" s="58">
        <f>'2020 Sum_Fall Order Form - V12'!$U$23</f>
        <v>0</v>
      </c>
      <c r="E93" s="58">
        <f>'2020 Sum_Fall Order Form - V12'!$U$23</f>
        <v>0</v>
      </c>
      <c r="F93" s="100" t="s">
        <v>586</v>
      </c>
      <c r="G93" s="61">
        <f>'2020 Sum_Fall Order Form - V12'!$V$81</f>
        <v>0</v>
      </c>
      <c r="H93" s="60">
        <f>'2020 Sum_Fall Order Form - V12'!$G$18</f>
        <v>0</v>
      </c>
      <c r="J93" s="106">
        <v>19942</v>
      </c>
    </row>
    <row r="94" spans="1:10">
      <c r="A94" s="100">
        <v>93</v>
      </c>
      <c r="B94" s="57" t="s">
        <v>178</v>
      </c>
      <c r="D94" s="58">
        <f>'2020 Sum_Fall Order Form - V12'!$U$23</f>
        <v>0</v>
      </c>
      <c r="E94" s="58">
        <f>'2020 Sum_Fall Order Form - V12'!$U$23</f>
        <v>0</v>
      </c>
      <c r="F94" s="100">
        <v>1720797</v>
      </c>
      <c r="G94" s="61">
        <f>'2020 Sum_Fall Order Form - V12'!$U$83</f>
        <v>0</v>
      </c>
      <c r="H94" s="60">
        <f>'2020 Sum_Fall Order Form - V12'!$G$18</f>
        <v>0</v>
      </c>
      <c r="J94" s="106">
        <v>18072</v>
      </c>
    </row>
    <row r="95" spans="1:10">
      <c r="A95" s="100">
        <v>94</v>
      </c>
      <c r="B95" s="57" t="s">
        <v>178</v>
      </c>
      <c r="D95" s="58">
        <f>'2020 Sum_Fall Order Form - V12'!$U$23</f>
        <v>0</v>
      </c>
      <c r="E95" s="58">
        <f>'2020 Sum_Fall Order Form - V12'!$U$23</f>
        <v>0</v>
      </c>
      <c r="F95" s="100" t="s">
        <v>587</v>
      </c>
      <c r="G95" s="61">
        <f>'2020 Sum_Fall Order Form - V12'!$V$83</f>
        <v>0</v>
      </c>
      <c r="H95" s="60">
        <f>'2020 Sum_Fall Order Form - V12'!$G$18</f>
        <v>0</v>
      </c>
      <c r="J95" s="106">
        <v>18071</v>
      </c>
    </row>
    <row r="96" spans="1:10">
      <c r="A96" s="100">
        <v>95</v>
      </c>
      <c r="B96" s="57" t="s">
        <v>180</v>
      </c>
      <c r="D96" s="58">
        <f>'2020 Sum_Fall Order Form - V12'!$U$23</f>
        <v>0</v>
      </c>
      <c r="E96" s="58">
        <f>'2020 Sum_Fall Order Form - V12'!$U$23</f>
        <v>0</v>
      </c>
      <c r="F96" s="100">
        <v>1720817</v>
      </c>
      <c r="G96" s="61">
        <f>'2020 Sum_Fall Order Form - V12'!$U$84</f>
        <v>0</v>
      </c>
      <c r="H96" s="60">
        <f>'2020 Sum_Fall Order Form - V12'!$G$18</f>
        <v>0</v>
      </c>
      <c r="J96" s="106">
        <v>18073</v>
      </c>
    </row>
    <row r="97" spans="1:10">
      <c r="A97" s="100">
        <v>96</v>
      </c>
      <c r="B97" s="57" t="s">
        <v>180</v>
      </c>
      <c r="D97" s="58">
        <f>'2020 Sum_Fall Order Form - V12'!$U$23</f>
        <v>0</v>
      </c>
      <c r="E97" s="58">
        <f>'2020 Sum_Fall Order Form - V12'!$U$23</f>
        <v>0</v>
      </c>
      <c r="F97" s="100" t="s">
        <v>588</v>
      </c>
      <c r="G97" s="61">
        <f>'2020 Sum_Fall Order Form - V12'!$V$84</f>
        <v>0</v>
      </c>
      <c r="H97" s="60">
        <f>'2020 Sum_Fall Order Form - V12'!$G$18</f>
        <v>0</v>
      </c>
      <c r="J97" s="106">
        <v>18074</v>
      </c>
    </row>
    <row r="98" spans="1:10">
      <c r="A98" s="100">
        <v>97</v>
      </c>
      <c r="B98" s="57" t="s">
        <v>181</v>
      </c>
      <c r="D98" s="58">
        <f>'2020 Sum_Fall Order Form - V12'!$U$23</f>
        <v>0</v>
      </c>
      <c r="E98" s="58">
        <f>'2020 Sum_Fall Order Form - V12'!$U$23</f>
        <v>0</v>
      </c>
      <c r="F98" s="100">
        <v>1720807</v>
      </c>
      <c r="G98" s="61">
        <f>'2020 Sum_Fall Order Form - V12'!$U$85</f>
        <v>0</v>
      </c>
      <c r="H98" s="60">
        <f>'2020 Sum_Fall Order Form - V12'!$G$18</f>
        <v>0</v>
      </c>
      <c r="J98" s="106">
        <v>18075</v>
      </c>
    </row>
    <row r="99" spans="1:10">
      <c r="A99" s="100">
        <v>98</v>
      </c>
      <c r="B99" s="57" t="s">
        <v>181</v>
      </c>
      <c r="D99" s="58">
        <f>'2020 Sum_Fall Order Form - V12'!$U$23</f>
        <v>0</v>
      </c>
      <c r="E99" s="58">
        <f>'2020 Sum_Fall Order Form - V12'!$U$23</f>
        <v>0</v>
      </c>
      <c r="F99" s="100" t="s">
        <v>589</v>
      </c>
      <c r="G99" s="61">
        <f>'2020 Sum_Fall Order Form - V12'!$V$85</f>
        <v>0</v>
      </c>
      <c r="H99" s="60">
        <f>'2020 Sum_Fall Order Form - V12'!$G$18</f>
        <v>0</v>
      </c>
      <c r="J99" s="106">
        <v>18076</v>
      </c>
    </row>
    <row r="100" spans="1:10">
      <c r="A100" s="100">
        <v>99</v>
      </c>
      <c r="B100" s="57" t="s">
        <v>183</v>
      </c>
      <c r="D100" s="58">
        <f>'2020 Sum_Fall Order Form - V12'!$U$23</f>
        <v>0</v>
      </c>
      <c r="E100" s="58">
        <f>'2020 Sum_Fall Order Form - V12'!$U$23</f>
        <v>0</v>
      </c>
      <c r="F100" s="100">
        <v>1723057</v>
      </c>
      <c r="G100" s="61">
        <f>'2020 Sum_Fall Order Form - V12'!$U$87</f>
        <v>0</v>
      </c>
      <c r="H100" s="60">
        <f>'2020 Sum_Fall Order Form - V12'!$G$18</f>
        <v>0</v>
      </c>
      <c r="J100" s="106">
        <v>5315</v>
      </c>
    </row>
    <row r="101" spans="1:10">
      <c r="A101" s="100">
        <v>100</v>
      </c>
      <c r="B101" s="57" t="s">
        <v>183</v>
      </c>
      <c r="D101" s="58">
        <f>'2020 Sum_Fall Order Form - V12'!$U$23</f>
        <v>0</v>
      </c>
      <c r="E101" s="58">
        <f>'2020 Sum_Fall Order Form - V12'!$U$23</f>
        <v>0</v>
      </c>
      <c r="F101" s="100" t="s">
        <v>590</v>
      </c>
      <c r="G101" s="61">
        <f>'2020 Sum_Fall Order Form - V12'!$V$87</f>
        <v>0</v>
      </c>
      <c r="H101" s="60">
        <f>'2020 Sum_Fall Order Form - V12'!$G$18</f>
        <v>0</v>
      </c>
      <c r="J101" s="106">
        <v>5786</v>
      </c>
    </row>
    <row r="102" spans="1:10">
      <c r="A102" s="100">
        <v>101</v>
      </c>
      <c r="B102" s="57" t="s">
        <v>186</v>
      </c>
      <c r="D102" s="58">
        <f>'2020 Sum_Fall Order Form - V12'!$U$23</f>
        <v>0</v>
      </c>
      <c r="E102" s="58">
        <f>'2020 Sum_Fall Order Form - V12'!$U$23</f>
        <v>0</v>
      </c>
      <c r="F102" s="100">
        <v>1723307</v>
      </c>
      <c r="G102" s="61">
        <f>'2020 Sum_Fall Order Form - V12'!$U$88</f>
        <v>0</v>
      </c>
      <c r="H102" s="60">
        <f>'2020 Sum_Fall Order Form - V12'!$G$18</f>
        <v>0</v>
      </c>
      <c r="J102" s="106">
        <v>5316</v>
      </c>
    </row>
    <row r="103" spans="1:10">
      <c r="A103" s="100">
        <v>102</v>
      </c>
      <c r="B103" s="57" t="s">
        <v>186</v>
      </c>
      <c r="D103" s="58">
        <f>'2020 Sum_Fall Order Form - V12'!$U$23</f>
        <v>0</v>
      </c>
      <c r="E103" s="58">
        <f>'2020 Sum_Fall Order Form - V12'!$U$23</f>
        <v>0</v>
      </c>
      <c r="F103" s="100" t="s">
        <v>591</v>
      </c>
      <c r="G103" s="61">
        <f>'2020 Sum_Fall Order Form - V12'!$V$88</f>
        <v>0</v>
      </c>
      <c r="H103" s="60">
        <f>'2020 Sum_Fall Order Form - V12'!$G$18</f>
        <v>0</v>
      </c>
      <c r="J103" s="106">
        <v>5788</v>
      </c>
    </row>
    <row r="104" spans="1:10">
      <c r="A104" s="100">
        <v>103</v>
      </c>
      <c r="B104" s="57" t="s">
        <v>189</v>
      </c>
      <c r="D104" s="58">
        <f>'2020 Sum_Fall Order Form - V12'!$U$23</f>
        <v>0</v>
      </c>
      <c r="E104" s="58">
        <f>'2020 Sum_Fall Order Form - V12'!$U$23</f>
        <v>0</v>
      </c>
      <c r="F104" s="100">
        <v>1776107</v>
      </c>
      <c r="G104" s="61">
        <f>'2020 Sum_Fall Order Form - V12'!$U$92</f>
        <v>0</v>
      </c>
      <c r="H104" s="60">
        <f>'2020 Sum_Fall Order Form - V12'!$G$18</f>
        <v>0</v>
      </c>
      <c r="J104" s="106">
        <v>18103</v>
      </c>
    </row>
    <row r="105" spans="1:10">
      <c r="A105" s="100">
        <v>104</v>
      </c>
      <c r="B105" s="57" t="s">
        <v>189</v>
      </c>
      <c r="D105" s="58">
        <f>'2020 Sum_Fall Order Form - V12'!$U$23</f>
        <v>0</v>
      </c>
      <c r="E105" s="58">
        <f>'2020 Sum_Fall Order Form - V12'!$U$23</f>
        <v>0</v>
      </c>
      <c r="F105" s="100" t="s">
        <v>592</v>
      </c>
      <c r="G105" s="61">
        <f>'2020 Sum_Fall Order Form - V12'!$V$92</f>
        <v>0</v>
      </c>
      <c r="H105" s="60">
        <f>'2020 Sum_Fall Order Form - V12'!$G$18</f>
        <v>0</v>
      </c>
      <c r="J105" s="106">
        <v>18104</v>
      </c>
    </row>
    <row r="106" spans="1:10">
      <c r="A106" s="100">
        <v>105</v>
      </c>
      <c r="B106" s="57" t="s">
        <v>191</v>
      </c>
      <c r="D106" s="58">
        <f>'2020 Sum_Fall Order Form - V12'!$U$23</f>
        <v>0</v>
      </c>
      <c r="E106" s="58">
        <f>'2020 Sum_Fall Order Form - V12'!$U$23</f>
        <v>0</v>
      </c>
      <c r="F106" s="100">
        <v>1776127</v>
      </c>
      <c r="G106" s="61">
        <f>'2020 Sum_Fall Order Form - V12'!$U$93</f>
        <v>0</v>
      </c>
      <c r="H106" s="60">
        <f>'2020 Sum_Fall Order Form - V12'!$G$18</f>
        <v>0</v>
      </c>
      <c r="J106" s="106">
        <v>18105</v>
      </c>
    </row>
    <row r="107" spans="1:10">
      <c r="A107" s="100">
        <v>106</v>
      </c>
      <c r="B107" s="57" t="s">
        <v>191</v>
      </c>
      <c r="D107" s="58">
        <f>'2020 Sum_Fall Order Form - V12'!$U$23</f>
        <v>0</v>
      </c>
      <c r="E107" s="58">
        <f>'2020 Sum_Fall Order Form - V12'!$U$23</f>
        <v>0</v>
      </c>
      <c r="F107" s="100" t="s">
        <v>593</v>
      </c>
      <c r="G107" s="61">
        <f>'2020 Sum_Fall Order Form - V12'!$V$93</f>
        <v>0</v>
      </c>
      <c r="H107" s="60">
        <f>'2020 Sum_Fall Order Form - V12'!$G$18</f>
        <v>0</v>
      </c>
      <c r="J107" s="106">
        <v>18106</v>
      </c>
    </row>
    <row r="108" spans="1:10">
      <c r="A108" s="100">
        <v>107</v>
      </c>
      <c r="B108" s="57" t="s">
        <v>193</v>
      </c>
      <c r="D108" s="58">
        <f>'2020 Sum_Fall Order Form - V12'!$U$23</f>
        <v>0</v>
      </c>
      <c r="E108" s="58">
        <f>'2020 Sum_Fall Order Form - V12'!$U$23</f>
        <v>0</v>
      </c>
      <c r="F108" s="100">
        <v>1776147</v>
      </c>
      <c r="G108" s="61">
        <f>'2020 Sum_Fall Order Form - V12'!$U$94</f>
        <v>0</v>
      </c>
      <c r="H108" s="60">
        <f>'2020 Sum_Fall Order Form - V12'!$G$18</f>
        <v>0</v>
      </c>
      <c r="J108" s="106">
        <v>18107</v>
      </c>
    </row>
    <row r="109" spans="1:10">
      <c r="A109" s="100">
        <v>108</v>
      </c>
      <c r="B109" s="57" t="s">
        <v>193</v>
      </c>
      <c r="D109" s="58">
        <f>'2020 Sum_Fall Order Form - V12'!$U$23</f>
        <v>0</v>
      </c>
      <c r="E109" s="58">
        <f>'2020 Sum_Fall Order Form - V12'!$U$23</f>
        <v>0</v>
      </c>
      <c r="F109" s="100" t="s">
        <v>594</v>
      </c>
      <c r="G109" s="61">
        <f>'2020 Sum_Fall Order Form - V12'!$V$94</f>
        <v>0</v>
      </c>
      <c r="H109" s="60">
        <f>'2020 Sum_Fall Order Form - V12'!$G$18</f>
        <v>0</v>
      </c>
      <c r="J109" s="106">
        <v>18108</v>
      </c>
    </row>
    <row r="110" spans="1:10">
      <c r="A110" s="100">
        <v>109</v>
      </c>
      <c r="B110" s="57" t="s">
        <v>196</v>
      </c>
      <c r="D110" s="58">
        <f>'2020 Sum_Fall Order Form - V12'!$U$23</f>
        <v>0</v>
      </c>
      <c r="E110" s="58">
        <f>'2020 Sum_Fall Order Form - V12'!$U$23</f>
        <v>0</v>
      </c>
      <c r="F110" s="100">
        <v>1776767</v>
      </c>
      <c r="G110" s="61">
        <f>'2020 Sum_Fall Order Form - V12'!$U$96</f>
        <v>0</v>
      </c>
      <c r="H110" s="60">
        <f>'2020 Sum_Fall Order Form - V12'!$G$18</f>
        <v>0</v>
      </c>
      <c r="J110" s="106">
        <v>18115</v>
      </c>
    </row>
    <row r="111" spans="1:10">
      <c r="A111" s="100">
        <v>110</v>
      </c>
      <c r="B111" s="57" t="s">
        <v>196</v>
      </c>
      <c r="D111" s="58">
        <f>'2020 Sum_Fall Order Form - V12'!$U$23</f>
        <v>0</v>
      </c>
      <c r="E111" s="58">
        <f>'2020 Sum_Fall Order Form - V12'!$U$23</f>
        <v>0</v>
      </c>
      <c r="F111" s="100" t="s">
        <v>595</v>
      </c>
      <c r="G111" s="61">
        <f>'2020 Sum_Fall Order Form - V12'!$V$96</f>
        <v>0</v>
      </c>
      <c r="H111" s="60">
        <f>'2020 Sum_Fall Order Form - V12'!$G$18</f>
        <v>0</v>
      </c>
      <c r="J111" s="106">
        <v>18116</v>
      </c>
    </row>
    <row r="112" spans="1:10">
      <c r="A112" s="100">
        <v>111</v>
      </c>
      <c r="B112" s="57" t="s">
        <v>197</v>
      </c>
      <c r="D112" s="58">
        <f>'2020 Sum_Fall Order Form - V12'!$U$23</f>
        <v>0</v>
      </c>
      <c r="E112" s="58">
        <f>'2020 Sum_Fall Order Form - V12'!$U$23</f>
        <v>0</v>
      </c>
      <c r="F112" s="100">
        <v>1776827</v>
      </c>
      <c r="G112" s="61">
        <f>'2020 Sum_Fall Order Form - V12'!$U$97</f>
        <v>0</v>
      </c>
      <c r="H112" s="60">
        <f>'2020 Sum_Fall Order Form - V12'!$G$18</f>
        <v>0</v>
      </c>
      <c r="J112" s="106">
        <v>18117</v>
      </c>
    </row>
    <row r="113" spans="1:10">
      <c r="A113" s="100">
        <v>112</v>
      </c>
      <c r="B113" s="57" t="s">
        <v>197</v>
      </c>
      <c r="D113" s="58">
        <f>'2020 Sum_Fall Order Form - V12'!$U$23</f>
        <v>0</v>
      </c>
      <c r="E113" s="58">
        <f>'2020 Sum_Fall Order Form - V12'!$U$23</f>
        <v>0</v>
      </c>
      <c r="F113" s="100" t="s">
        <v>596</v>
      </c>
      <c r="G113" s="61">
        <f>'2020 Sum_Fall Order Form - V12'!$V$97</f>
        <v>0</v>
      </c>
      <c r="H113" s="60">
        <f>'2020 Sum_Fall Order Form - V12'!$G$18</f>
        <v>0</v>
      </c>
      <c r="J113" s="106">
        <v>18118</v>
      </c>
    </row>
    <row r="114" spans="1:10">
      <c r="A114" s="100">
        <v>113</v>
      </c>
      <c r="B114" s="57" t="s">
        <v>200</v>
      </c>
      <c r="D114" s="58">
        <f>'2020 Sum_Fall Order Form - V12'!$U$23</f>
        <v>0</v>
      </c>
      <c r="E114" s="58">
        <f>'2020 Sum_Fall Order Form - V12'!$U$23</f>
        <v>0</v>
      </c>
      <c r="F114" s="100">
        <v>1777027</v>
      </c>
      <c r="G114" s="61">
        <f>'2020 Sum_Fall Order Form - V12'!$U$99</f>
        <v>0</v>
      </c>
      <c r="H114" s="60">
        <f>'2020 Sum_Fall Order Form - V12'!$G$18</f>
        <v>0</v>
      </c>
      <c r="J114" s="106">
        <v>4362</v>
      </c>
    </row>
    <row r="115" spans="1:10">
      <c r="A115" s="100">
        <v>114</v>
      </c>
      <c r="B115" s="57" t="s">
        <v>200</v>
      </c>
      <c r="D115" s="58">
        <f>'2020 Sum_Fall Order Form - V12'!$U$23</f>
        <v>0</v>
      </c>
      <c r="E115" s="58">
        <f>'2020 Sum_Fall Order Form - V12'!$U$23</f>
        <v>0</v>
      </c>
      <c r="F115" s="100" t="s">
        <v>597</v>
      </c>
      <c r="G115" s="61">
        <f>'2020 Sum_Fall Order Form - V12'!$V$99</f>
        <v>0</v>
      </c>
      <c r="H115" s="60">
        <f>'2020 Sum_Fall Order Form - V12'!$G$18</f>
        <v>0</v>
      </c>
      <c r="J115" s="106">
        <v>2891</v>
      </c>
    </row>
    <row r="116" spans="1:10">
      <c r="A116" s="100">
        <v>115</v>
      </c>
      <c r="B116" s="57" t="s">
        <v>202</v>
      </c>
      <c r="D116" s="58">
        <f>'2020 Sum_Fall Order Form - V12'!$U$23</f>
        <v>0</v>
      </c>
      <c r="E116" s="58">
        <f>'2020 Sum_Fall Order Form - V12'!$U$23</f>
        <v>0</v>
      </c>
      <c r="F116" s="100">
        <v>1777077</v>
      </c>
      <c r="G116" s="61">
        <f>'2020 Sum_Fall Order Form - V12'!$U$100</f>
        <v>0</v>
      </c>
      <c r="H116" s="60">
        <f>'2020 Sum_Fall Order Form - V12'!$G$18</f>
        <v>0</v>
      </c>
      <c r="J116" s="106">
        <v>18122</v>
      </c>
    </row>
    <row r="117" spans="1:10">
      <c r="A117" s="100">
        <v>116</v>
      </c>
      <c r="B117" s="57" t="s">
        <v>202</v>
      </c>
      <c r="D117" s="58">
        <f>'2020 Sum_Fall Order Form - V12'!$U$23</f>
        <v>0</v>
      </c>
      <c r="E117" s="58">
        <f>'2020 Sum_Fall Order Form - V12'!$U$23</f>
        <v>0</v>
      </c>
      <c r="F117" s="100" t="s">
        <v>598</v>
      </c>
      <c r="G117" s="61">
        <f>'2020 Sum_Fall Order Form - V12'!$V$100</f>
        <v>0</v>
      </c>
      <c r="H117" s="60">
        <f>'2020 Sum_Fall Order Form - V12'!$G$18</f>
        <v>0</v>
      </c>
      <c r="J117" s="106">
        <v>18121</v>
      </c>
    </row>
    <row r="118" spans="1:10">
      <c r="A118" s="100">
        <v>117</v>
      </c>
      <c r="B118" s="57" t="s">
        <v>204</v>
      </c>
      <c r="D118" s="58">
        <f>'2020 Sum_Fall Order Form - V12'!$U$23</f>
        <v>0</v>
      </c>
      <c r="E118" s="58">
        <f>'2020 Sum_Fall Order Form - V12'!$U$23</f>
        <v>0</v>
      </c>
      <c r="F118" s="100">
        <v>1725035</v>
      </c>
      <c r="G118" s="61">
        <f>'2020 Sum_Fall Order Form - V12'!$U$102</f>
        <v>0</v>
      </c>
      <c r="H118" s="60">
        <f>'2020 Sum_Fall Order Form - V12'!$G$18</f>
        <v>0</v>
      </c>
      <c r="J118" s="106">
        <v>19934</v>
      </c>
    </row>
    <row r="119" spans="1:10">
      <c r="A119" s="100">
        <v>118</v>
      </c>
      <c r="B119" s="57" t="s">
        <v>204</v>
      </c>
      <c r="D119" s="58">
        <f>'2020 Sum_Fall Order Form - V12'!$U$23</f>
        <v>0</v>
      </c>
      <c r="E119" s="58">
        <f>'2020 Sum_Fall Order Form - V12'!$U$23</f>
        <v>0</v>
      </c>
      <c r="F119" s="100" t="s">
        <v>599</v>
      </c>
      <c r="G119" s="61">
        <f>'2020 Sum_Fall Order Form - V12'!$V$102</f>
        <v>0</v>
      </c>
      <c r="H119" s="60">
        <f>'2020 Sum_Fall Order Form - V12'!$G$18</f>
        <v>0</v>
      </c>
      <c r="J119" s="106">
        <v>19935</v>
      </c>
    </row>
    <row r="120" spans="1:10">
      <c r="A120" s="100">
        <v>119</v>
      </c>
      <c r="B120" s="57" t="s">
        <v>206</v>
      </c>
      <c r="D120" s="58">
        <f>'2020 Sum_Fall Order Form - V12'!$U$23</f>
        <v>0</v>
      </c>
      <c r="E120" s="58">
        <f>'2020 Sum_Fall Order Form - V12'!$U$23</f>
        <v>0</v>
      </c>
      <c r="F120" s="100">
        <v>1725155</v>
      </c>
      <c r="G120" s="61">
        <f>'2020 Sum_Fall Order Form - V12'!$U$103</f>
        <v>0</v>
      </c>
      <c r="H120" s="60">
        <f>'2020 Sum_Fall Order Form - V12'!$G$18</f>
        <v>0</v>
      </c>
      <c r="J120" s="106">
        <v>18342</v>
      </c>
    </row>
    <row r="121" spans="1:10">
      <c r="A121" s="100">
        <v>120</v>
      </c>
      <c r="B121" s="57" t="s">
        <v>206</v>
      </c>
      <c r="D121" s="58">
        <f>'2020 Sum_Fall Order Form - V12'!$U$23</f>
        <v>0</v>
      </c>
      <c r="E121" s="58">
        <f>'2020 Sum_Fall Order Form - V12'!$U$23</f>
        <v>0</v>
      </c>
      <c r="F121" s="100" t="s">
        <v>600</v>
      </c>
      <c r="G121" s="61">
        <f>'2020 Sum_Fall Order Form - V12'!$V$103</f>
        <v>0</v>
      </c>
      <c r="H121" s="60">
        <f>'2020 Sum_Fall Order Form - V12'!$G$18</f>
        <v>0</v>
      </c>
      <c r="J121" s="106">
        <v>18344</v>
      </c>
    </row>
    <row r="122" spans="1:10">
      <c r="A122" s="100">
        <v>121</v>
      </c>
      <c r="B122" s="57" t="s">
        <v>209</v>
      </c>
      <c r="D122" s="58">
        <f>'2020 Sum_Fall Order Form - V12'!$U$23</f>
        <v>0</v>
      </c>
      <c r="E122" s="58">
        <f>'2020 Sum_Fall Order Form - V12'!$U$23</f>
        <v>0</v>
      </c>
      <c r="F122" s="100">
        <v>1725135</v>
      </c>
      <c r="G122" s="61">
        <f>'2020 Sum_Fall Order Form - V12'!$U$104</f>
        <v>0</v>
      </c>
      <c r="H122" s="60">
        <f>'2020 Sum_Fall Order Form - V12'!$G$18</f>
        <v>0</v>
      </c>
      <c r="J122" s="106">
        <v>19937</v>
      </c>
    </row>
    <row r="123" spans="1:10">
      <c r="A123" s="100">
        <v>122</v>
      </c>
      <c r="B123" s="57" t="s">
        <v>209</v>
      </c>
      <c r="D123" s="58">
        <f>'2020 Sum_Fall Order Form - V12'!$U$23</f>
        <v>0</v>
      </c>
      <c r="E123" s="58">
        <f>'2020 Sum_Fall Order Form - V12'!$U$23</f>
        <v>0</v>
      </c>
      <c r="F123" s="100" t="s">
        <v>601</v>
      </c>
      <c r="G123" s="61">
        <f>'2020 Sum_Fall Order Form - V12'!$V$104</f>
        <v>0</v>
      </c>
      <c r="H123" s="60">
        <f>'2020 Sum_Fall Order Form - V12'!$G$18</f>
        <v>0</v>
      </c>
      <c r="J123" s="106">
        <v>19936</v>
      </c>
    </row>
    <row r="124" spans="1:10">
      <c r="A124" s="100">
        <v>123</v>
      </c>
      <c r="B124" s="57" t="s">
        <v>213</v>
      </c>
      <c r="D124" s="58">
        <f>'2020 Sum_Fall Order Form - V12'!$U$23</f>
        <v>0</v>
      </c>
      <c r="E124" s="58">
        <f>'2020 Sum_Fall Order Form - V12'!$U$23</f>
        <v>0</v>
      </c>
      <c r="F124" s="100">
        <v>1725258</v>
      </c>
      <c r="G124" s="61">
        <f>'2020 Sum_Fall Order Form - V12'!$U$108</f>
        <v>0</v>
      </c>
      <c r="H124" s="60">
        <f>'2020 Sum_Fall Order Form - V12'!$G$18</f>
        <v>0</v>
      </c>
      <c r="J124" s="106">
        <v>19949</v>
      </c>
    </row>
    <row r="125" spans="1:10">
      <c r="A125" s="100">
        <v>124</v>
      </c>
      <c r="B125" s="57" t="s">
        <v>213</v>
      </c>
      <c r="D125" s="58">
        <f>'2020 Sum_Fall Order Form - V12'!$U$23</f>
        <v>0</v>
      </c>
      <c r="E125" s="58">
        <f>'2020 Sum_Fall Order Form - V12'!$U$23</f>
        <v>0</v>
      </c>
      <c r="F125" s="100" t="s">
        <v>602</v>
      </c>
      <c r="G125" s="61">
        <f>'2020 Sum_Fall Order Form - V12'!$V$108</f>
        <v>0</v>
      </c>
      <c r="H125" s="60">
        <f>'2020 Sum_Fall Order Form - V12'!$G$18</f>
        <v>0</v>
      </c>
      <c r="J125" s="106">
        <v>19948</v>
      </c>
    </row>
    <row r="126" spans="1:10">
      <c r="A126" s="100">
        <v>125</v>
      </c>
      <c r="B126" s="57" t="s">
        <v>216</v>
      </c>
      <c r="D126" s="58">
        <f>'2020 Sum_Fall Order Form - V12'!$U$23</f>
        <v>0</v>
      </c>
      <c r="E126" s="58">
        <f>'2020 Sum_Fall Order Form - V12'!$U$23</f>
        <v>0</v>
      </c>
      <c r="F126" s="100">
        <v>1725278</v>
      </c>
      <c r="G126" s="61">
        <f>'2020 Sum_Fall Order Form - V12'!$U$109</f>
        <v>0</v>
      </c>
      <c r="H126" s="60">
        <f>'2020 Sum_Fall Order Form - V12'!$G$18</f>
        <v>0</v>
      </c>
      <c r="J126" s="106">
        <v>19951</v>
      </c>
    </row>
    <row r="127" spans="1:10">
      <c r="A127" s="100">
        <v>126</v>
      </c>
      <c r="B127" s="57" t="s">
        <v>216</v>
      </c>
      <c r="D127" s="58">
        <f>'2020 Sum_Fall Order Form - V12'!$U$23</f>
        <v>0</v>
      </c>
      <c r="E127" s="58">
        <f>'2020 Sum_Fall Order Form - V12'!$U$23</f>
        <v>0</v>
      </c>
      <c r="F127" s="100" t="s">
        <v>603</v>
      </c>
      <c r="G127" s="61">
        <f>'2020 Sum_Fall Order Form - V12'!$V$109</f>
        <v>0</v>
      </c>
      <c r="H127" s="60">
        <f>'2020 Sum_Fall Order Form - V12'!$G$18</f>
        <v>0</v>
      </c>
      <c r="J127" s="106">
        <v>19950</v>
      </c>
    </row>
    <row r="128" spans="1:10">
      <c r="A128" s="100">
        <v>127</v>
      </c>
      <c r="B128" s="57" t="s">
        <v>218</v>
      </c>
      <c r="D128" s="58">
        <f>'2020 Sum_Fall Order Form - V12'!$U$23</f>
        <v>0</v>
      </c>
      <c r="E128" s="58">
        <f>'2020 Sum_Fall Order Form - V12'!$U$23</f>
        <v>0</v>
      </c>
      <c r="F128" s="100">
        <v>1725340</v>
      </c>
      <c r="G128" s="61">
        <f>'2020 Sum_Fall Order Form - V12'!$U$110</f>
        <v>0</v>
      </c>
      <c r="H128" s="60">
        <f>'2020 Sum_Fall Order Form - V12'!$G$18</f>
        <v>0</v>
      </c>
      <c r="J128" s="106">
        <v>18311</v>
      </c>
    </row>
    <row r="129" spans="1:10">
      <c r="A129" s="100">
        <v>128</v>
      </c>
      <c r="B129" s="57" t="s">
        <v>218</v>
      </c>
      <c r="D129" s="58">
        <f>'2020 Sum_Fall Order Form - V12'!$U$23</f>
        <v>0</v>
      </c>
      <c r="E129" s="58">
        <f>'2020 Sum_Fall Order Form - V12'!$U$23</f>
        <v>0</v>
      </c>
      <c r="F129" s="100" t="s">
        <v>604</v>
      </c>
      <c r="G129" s="61">
        <f>'2020 Sum_Fall Order Form - V12'!$V$110</f>
        <v>0</v>
      </c>
      <c r="H129" s="60">
        <f>'2020 Sum_Fall Order Form - V12'!$G$18</f>
        <v>0</v>
      </c>
      <c r="J129" s="106">
        <v>18310</v>
      </c>
    </row>
    <row r="130" spans="1:10">
      <c r="A130" s="100">
        <v>129</v>
      </c>
      <c r="B130" s="57" t="s">
        <v>221</v>
      </c>
      <c r="D130" s="58">
        <f>'2020 Sum_Fall Order Form - V12'!$U$23</f>
        <v>0</v>
      </c>
      <c r="E130" s="58">
        <f>'2020 Sum_Fall Order Form - V12'!$U$23</f>
        <v>0</v>
      </c>
      <c r="F130" s="100">
        <v>1725888</v>
      </c>
      <c r="G130" s="61">
        <f>'2020 Sum_Fall Order Form - V12'!$U$111</f>
        <v>0</v>
      </c>
      <c r="H130" s="60">
        <f>'2020 Sum_Fall Order Form - V12'!$G$18</f>
        <v>0</v>
      </c>
      <c r="J130" s="106">
        <v>19953</v>
      </c>
    </row>
    <row r="131" spans="1:10">
      <c r="A131" s="100">
        <v>130</v>
      </c>
      <c r="B131" s="57" t="s">
        <v>221</v>
      </c>
      <c r="D131" s="58">
        <f>'2020 Sum_Fall Order Form - V12'!$U$23</f>
        <v>0</v>
      </c>
      <c r="E131" s="58">
        <f>'2020 Sum_Fall Order Form - V12'!$U$23</f>
        <v>0</v>
      </c>
      <c r="F131" s="100" t="s">
        <v>605</v>
      </c>
      <c r="G131" s="61">
        <f>'2020 Sum_Fall Order Form - V12'!$V$111</f>
        <v>0</v>
      </c>
      <c r="H131" s="60">
        <f>'2020 Sum_Fall Order Form - V12'!$G$18</f>
        <v>0</v>
      </c>
      <c r="J131" s="106">
        <v>19952</v>
      </c>
    </row>
    <row r="132" spans="1:10">
      <c r="A132" s="100">
        <v>131</v>
      </c>
      <c r="B132" s="57" t="s">
        <v>223</v>
      </c>
      <c r="D132" s="58">
        <f>'2020 Sum_Fall Order Form - V12'!$U$23</f>
        <v>0</v>
      </c>
      <c r="E132" s="58">
        <f>'2020 Sum_Fall Order Form - V12'!$U$23</f>
        <v>0</v>
      </c>
      <c r="F132" s="100">
        <v>1726078</v>
      </c>
      <c r="G132" s="61">
        <f>'2020 Sum_Fall Order Form - V12'!$U$112</f>
        <v>0</v>
      </c>
      <c r="H132" s="60">
        <f>'2020 Sum_Fall Order Form - V12'!$G$18</f>
        <v>0</v>
      </c>
      <c r="J132" s="106">
        <v>19933</v>
      </c>
    </row>
    <row r="133" spans="1:10">
      <c r="A133" s="100">
        <v>132</v>
      </c>
      <c r="B133" s="57" t="s">
        <v>223</v>
      </c>
      <c r="D133" s="58">
        <f>'2020 Sum_Fall Order Form - V12'!$U$23</f>
        <v>0</v>
      </c>
      <c r="E133" s="58">
        <f>'2020 Sum_Fall Order Form - V12'!$U$23</f>
        <v>0</v>
      </c>
      <c r="F133" s="100" t="s">
        <v>606</v>
      </c>
      <c r="G133" s="61">
        <f>'2020 Sum_Fall Order Form - V12'!$V$112</f>
        <v>0</v>
      </c>
      <c r="H133" s="60">
        <f>'2020 Sum_Fall Order Form - V12'!$G$18</f>
        <v>0</v>
      </c>
      <c r="J133" s="106">
        <v>19932</v>
      </c>
    </row>
    <row r="134" spans="1:10">
      <c r="A134" s="100">
        <v>133</v>
      </c>
      <c r="B134" s="57" t="s">
        <v>226</v>
      </c>
      <c r="D134" s="58">
        <f>'2020 Sum_Fall Order Form - V12'!$U$23</f>
        <v>0</v>
      </c>
      <c r="E134" s="58">
        <f>'2020 Sum_Fall Order Form - V12'!$U$23</f>
        <v>0</v>
      </c>
      <c r="F134" s="100">
        <v>1726308</v>
      </c>
      <c r="G134" s="61">
        <f>'2020 Sum_Fall Order Form - V12'!$U$113</f>
        <v>0</v>
      </c>
      <c r="H134" s="60">
        <f>'2020 Sum_Fall Order Form - V12'!$G$18</f>
        <v>0</v>
      </c>
      <c r="J134" s="106">
        <v>19954</v>
      </c>
    </row>
    <row r="135" spans="1:10">
      <c r="A135" s="100">
        <v>134</v>
      </c>
      <c r="B135" s="57" t="s">
        <v>226</v>
      </c>
      <c r="D135" s="58">
        <f>'2020 Sum_Fall Order Form - V12'!$U$23</f>
        <v>0</v>
      </c>
      <c r="E135" s="58">
        <f>'2020 Sum_Fall Order Form - V12'!$U$23</f>
        <v>0</v>
      </c>
      <c r="F135" s="100" t="s">
        <v>607</v>
      </c>
      <c r="G135" s="61">
        <f>'2020 Sum_Fall Order Form - V12'!$V$113</f>
        <v>0</v>
      </c>
      <c r="H135" s="60">
        <f>'2020 Sum_Fall Order Form - V12'!$G$18</f>
        <v>0</v>
      </c>
      <c r="J135" s="106">
        <v>19955</v>
      </c>
    </row>
    <row r="136" spans="1:10">
      <c r="A136" s="100">
        <v>135</v>
      </c>
      <c r="B136" s="57" t="s">
        <v>228</v>
      </c>
      <c r="D136" s="58">
        <f>'2020 Sum_Fall Order Form - V12'!$U$23</f>
        <v>0</v>
      </c>
      <c r="E136" s="58">
        <f>'2020 Sum_Fall Order Form - V12'!$U$23</f>
        <v>0</v>
      </c>
      <c r="F136" s="100">
        <v>1726370</v>
      </c>
      <c r="G136" s="61">
        <f>'2020 Sum_Fall Order Form - V12'!$U$114</f>
        <v>0</v>
      </c>
      <c r="H136" s="60">
        <f>'2020 Sum_Fall Order Form - V12'!$G$18</f>
        <v>0</v>
      </c>
      <c r="J136" s="106">
        <v>4873</v>
      </c>
    </row>
    <row r="137" spans="1:10">
      <c r="A137" s="100">
        <v>136</v>
      </c>
      <c r="B137" s="57" t="s">
        <v>228</v>
      </c>
      <c r="D137" s="58">
        <f>'2020 Sum_Fall Order Form - V12'!$U$23</f>
        <v>0</v>
      </c>
      <c r="E137" s="58">
        <f>'2020 Sum_Fall Order Form - V12'!$U$23</f>
        <v>0</v>
      </c>
      <c r="F137" s="100" t="s">
        <v>608</v>
      </c>
      <c r="G137" s="61">
        <f>'2020 Sum_Fall Order Form - V12'!$V$114</f>
        <v>0</v>
      </c>
      <c r="H137" s="60">
        <f>'2020 Sum_Fall Order Form - V12'!$G$18</f>
        <v>0</v>
      </c>
      <c r="J137" s="106">
        <v>4874</v>
      </c>
    </row>
    <row r="138" spans="1:10">
      <c r="A138" s="100">
        <v>137</v>
      </c>
      <c r="B138" s="57" t="s">
        <v>228</v>
      </c>
      <c r="D138" s="58">
        <f>'2020 Sum_Fall Order Form - V12'!$U$23</f>
        <v>0</v>
      </c>
      <c r="E138" s="58">
        <f>'2020 Sum_Fall Order Form - V12'!$U$23</f>
        <v>0</v>
      </c>
      <c r="F138" s="100">
        <v>1726378</v>
      </c>
      <c r="G138" s="61">
        <f>'2020 Sum_Fall Order Form - V12'!$U$115</f>
        <v>0</v>
      </c>
      <c r="H138" s="60">
        <f>'2020 Sum_Fall Order Form - V12'!$G$18</f>
        <v>0</v>
      </c>
      <c r="J138" s="106">
        <v>4871</v>
      </c>
    </row>
    <row r="139" spans="1:10">
      <c r="A139" s="100">
        <v>138</v>
      </c>
      <c r="B139" s="57" t="s">
        <v>228</v>
      </c>
      <c r="D139" s="58">
        <f>'2020 Sum_Fall Order Form - V12'!$U$23</f>
        <v>0</v>
      </c>
      <c r="E139" s="58">
        <f>'2020 Sum_Fall Order Form - V12'!$U$23</f>
        <v>0</v>
      </c>
      <c r="F139" s="100" t="s">
        <v>609</v>
      </c>
      <c r="G139" s="61">
        <f>'2020 Sum_Fall Order Form - V12'!$V$115</f>
        <v>0</v>
      </c>
      <c r="H139" s="60">
        <f>'2020 Sum_Fall Order Form - V12'!$G$18</f>
        <v>0</v>
      </c>
      <c r="J139" s="106">
        <v>4872</v>
      </c>
    </row>
    <row r="140" spans="1:10">
      <c r="A140" s="100">
        <v>139</v>
      </c>
      <c r="B140" s="57" t="s">
        <v>229</v>
      </c>
      <c r="D140" s="58">
        <f>'2020 Sum_Fall Order Form - V12'!$U$23</f>
        <v>0</v>
      </c>
      <c r="E140" s="58">
        <f>'2020 Sum_Fall Order Form - V12'!$U$23</f>
        <v>0</v>
      </c>
      <c r="F140" s="100">
        <v>1726580</v>
      </c>
      <c r="G140" s="61">
        <f>'2020 Sum_Fall Order Form - V12'!$U$116</f>
        <v>0</v>
      </c>
      <c r="H140" s="60">
        <f>'2020 Sum_Fall Order Form - V12'!$G$18</f>
        <v>0</v>
      </c>
      <c r="J140" s="106">
        <v>5341</v>
      </c>
    </row>
    <row r="141" spans="1:10">
      <c r="A141" s="100">
        <v>140</v>
      </c>
      <c r="B141" s="57" t="s">
        <v>229</v>
      </c>
      <c r="D141" s="58">
        <f>'2020 Sum_Fall Order Form - V12'!$U$23</f>
        <v>0</v>
      </c>
      <c r="E141" s="58">
        <f>'2020 Sum_Fall Order Form - V12'!$U$23</f>
        <v>0</v>
      </c>
      <c r="F141" s="100" t="s">
        <v>610</v>
      </c>
      <c r="G141" s="61">
        <f>'2020 Sum_Fall Order Form - V12'!$V$116</f>
        <v>0</v>
      </c>
      <c r="H141" s="60">
        <f>'2020 Sum_Fall Order Form - V12'!$G$18</f>
        <v>0</v>
      </c>
      <c r="J141" s="106">
        <v>5792</v>
      </c>
    </row>
    <row r="142" spans="1:10">
      <c r="A142" s="100">
        <v>141</v>
      </c>
      <c r="B142" s="57" t="s">
        <v>229</v>
      </c>
      <c r="D142" s="58">
        <f>'2020 Sum_Fall Order Form - V12'!$U$23</f>
        <v>0</v>
      </c>
      <c r="E142" s="58">
        <f>'2020 Sum_Fall Order Form - V12'!$U$23</f>
        <v>0</v>
      </c>
      <c r="F142" s="100">
        <v>1726588</v>
      </c>
      <c r="G142" s="61">
        <f>'2020 Sum_Fall Order Form - V12'!$U$117</f>
        <v>0</v>
      </c>
      <c r="H142" s="60">
        <f>'2020 Sum_Fall Order Form - V12'!$G$18</f>
        <v>0</v>
      </c>
      <c r="J142" s="106">
        <v>4877</v>
      </c>
    </row>
    <row r="143" spans="1:10">
      <c r="A143" s="100">
        <v>142</v>
      </c>
      <c r="B143" s="57" t="s">
        <v>229</v>
      </c>
      <c r="D143" s="58">
        <f>'2020 Sum_Fall Order Form - V12'!$U$23</f>
        <v>0</v>
      </c>
      <c r="E143" s="58">
        <f>'2020 Sum_Fall Order Form - V12'!$U$23</f>
        <v>0</v>
      </c>
      <c r="F143" s="100" t="s">
        <v>611</v>
      </c>
      <c r="G143" s="61">
        <f>'2020 Sum_Fall Order Form - V12'!$V$117</f>
        <v>0</v>
      </c>
      <c r="H143" s="60">
        <f>'2020 Sum_Fall Order Form - V12'!$G$18</f>
        <v>0</v>
      </c>
      <c r="J143" s="106">
        <v>4878</v>
      </c>
    </row>
    <row r="144" spans="1:10">
      <c r="A144" s="100">
        <v>143</v>
      </c>
      <c r="B144" s="57" t="s">
        <v>230</v>
      </c>
      <c r="D144" s="58">
        <f>'2020 Sum_Fall Order Form - V12'!$U$23</f>
        <v>0</v>
      </c>
      <c r="E144" s="58">
        <f>'2020 Sum_Fall Order Form - V12'!$U$23</f>
        <v>0</v>
      </c>
      <c r="F144" s="100">
        <v>1726800</v>
      </c>
      <c r="G144" s="61">
        <f>'2020 Sum_Fall Order Form - V12'!$U$118</f>
        <v>0</v>
      </c>
      <c r="H144" s="60">
        <f>'2020 Sum_Fall Order Form - V12'!$G$18</f>
        <v>0</v>
      </c>
      <c r="J144" s="106">
        <v>5322</v>
      </c>
    </row>
    <row r="145" spans="1:10">
      <c r="A145" s="100">
        <v>144</v>
      </c>
      <c r="B145" s="57" t="s">
        <v>230</v>
      </c>
      <c r="D145" s="58">
        <f>'2020 Sum_Fall Order Form - V12'!$U$23</f>
        <v>0</v>
      </c>
      <c r="E145" s="58">
        <f>'2020 Sum_Fall Order Form - V12'!$U$23</f>
        <v>0</v>
      </c>
      <c r="F145" s="100" t="s">
        <v>612</v>
      </c>
      <c r="G145" s="61">
        <f>'2020 Sum_Fall Order Form - V12'!$V$118</f>
        <v>0</v>
      </c>
      <c r="H145" s="60">
        <f>'2020 Sum_Fall Order Form - V12'!$G$18</f>
        <v>0</v>
      </c>
      <c r="J145" s="106">
        <v>5796</v>
      </c>
    </row>
    <row r="146" spans="1:10">
      <c r="A146" s="100">
        <v>145</v>
      </c>
      <c r="B146" s="57" t="s">
        <v>230</v>
      </c>
      <c r="D146" s="58">
        <f>'2020 Sum_Fall Order Form - V12'!$U$23</f>
        <v>0</v>
      </c>
      <c r="E146" s="58">
        <f>'2020 Sum_Fall Order Form - V12'!$U$23</f>
        <v>0</v>
      </c>
      <c r="F146" s="100">
        <v>1726808</v>
      </c>
      <c r="G146" s="61">
        <f>'2020 Sum_Fall Order Form - V12'!$U$119</f>
        <v>0</v>
      </c>
      <c r="H146" s="60">
        <f>'2020 Sum_Fall Order Form - V12'!$G$18</f>
        <v>0</v>
      </c>
      <c r="J146" s="106">
        <v>4881</v>
      </c>
    </row>
    <row r="147" spans="1:10">
      <c r="A147" s="100">
        <v>146</v>
      </c>
      <c r="B147" s="57" t="s">
        <v>230</v>
      </c>
      <c r="D147" s="58">
        <f>'2020 Sum_Fall Order Form - V12'!$U$23</f>
        <v>0</v>
      </c>
      <c r="E147" s="58">
        <f>'2020 Sum_Fall Order Form - V12'!$U$23</f>
        <v>0</v>
      </c>
      <c r="F147" s="100" t="s">
        <v>613</v>
      </c>
      <c r="G147" s="61">
        <f>'2020 Sum_Fall Order Form - V12'!$V$119</f>
        <v>0</v>
      </c>
      <c r="H147" s="60">
        <f>'2020 Sum_Fall Order Form - V12'!$G$18</f>
        <v>0</v>
      </c>
      <c r="J147" s="106">
        <v>4882</v>
      </c>
    </row>
    <row r="148" spans="1:10">
      <c r="A148" s="100">
        <v>147</v>
      </c>
      <c r="B148" s="57" t="s">
        <v>231</v>
      </c>
      <c r="D148" s="58">
        <f>'2020 Sum_Fall Order Form - V12'!$U$23</f>
        <v>0</v>
      </c>
      <c r="E148" s="58">
        <f>'2020 Sum_Fall Order Form - V12'!$U$23</f>
        <v>0</v>
      </c>
      <c r="F148" s="100">
        <v>1726908</v>
      </c>
      <c r="G148" s="61">
        <f>'2020 Sum_Fall Order Form - V12'!$U$120</f>
        <v>0</v>
      </c>
      <c r="H148" s="60">
        <f>'2020 Sum_Fall Order Form - V12'!$G$18</f>
        <v>0</v>
      </c>
      <c r="J148" s="106">
        <v>4885</v>
      </c>
    </row>
    <row r="149" spans="1:10">
      <c r="A149" s="100">
        <v>148</v>
      </c>
      <c r="B149" s="57" t="s">
        <v>231</v>
      </c>
      <c r="D149" s="58">
        <f>'2020 Sum_Fall Order Form - V12'!$U$23</f>
        <v>0</v>
      </c>
      <c r="E149" s="58">
        <f>'2020 Sum_Fall Order Form - V12'!$U$23</f>
        <v>0</v>
      </c>
      <c r="F149" s="100" t="s">
        <v>614</v>
      </c>
      <c r="G149" s="61">
        <f>'2020 Sum_Fall Order Form - V12'!$V$120</f>
        <v>0</v>
      </c>
      <c r="H149" s="60">
        <f>'2020 Sum_Fall Order Form - V12'!$G$18</f>
        <v>0</v>
      </c>
      <c r="J149" s="106">
        <v>4886</v>
      </c>
    </row>
    <row r="150" spans="1:10">
      <c r="A150" s="100">
        <v>149</v>
      </c>
      <c r="B150" s="57" t="s">
        <v>232</v>
      </c>
      <c r="D150" s="58">
        <f>'2020 Sum_Fall Order Form - V12'!$U$23</f>
        <v>0</v>
      </c>
      <c r="E150" s="58">
        <f>'2020 Sum_Fall Order Form - V12'!$U$23</f>
        <v>0</v>
      </c>
      <c r="F150" s="100">
        <v>1727058</v>
      </c>
      <c r="G150" s="61">
        <f>'2020 Sum_Fall Order Form - V12'!$U$121</f>
        <v>0</v>
      </c>
      <c r="H150" s="60">
        <f>'2020 Sum_Fall Order Form - V12'!$G$18</f>
        <v>0</v>
      </c>
      <c r="J150" s="106">
        <v>4889</v>
      </c>
    </row>
    <row r="151" spans="1:10">
      <c r="A151" s="100">
        <v>150</v>
      </c>
      <c r="B151" s="57" t="s">
        <v>232</v>
      </c>
      <c r="D151" s="58">
        <f>'2020 Sum_Fall Order Form - V12'!$U$23</f>
        <v>0</v>
      </c>
      <c r="E151" s="58">
        <f>'2020 Sum_Fall Order Form - V12'!$U$23</f>
        <v>0</v>
      </c>
      <c r="F151" s="100" t="s">
        <v>615</v>
      </c>
      <c r="G151" s="61">
        <f>'2020 Sum_Fall Order Form - V12'!$V$121</f>
        <v>0</v>
      </c>
      <c r="H151" s="60">
        <f>'2020 Sum_Fall Order Form - V12'!$G$18</f>
        <v>0</v>
      </c>
      <c r="J151" s="106">
        <v>4890</v>
      </c>
    </row>
    <row r="152" spans="1:10">
      <c r="A152" s="100">
        <v>151</v>
      </c>
      <c r="B152" s="57" t="s">
        <v>234</v>
      </c>
      <c r="D152" s="58">
        <f>'2020 Sum_Fall Order Form - V12'!$U$23</f>
        <v>0</v>
      </c>
      <c r="E152" s="58">
        <f>'2020 Sum_Fall Order Form - V12'!$U$23</f>
        <v>0</v>
      </c>
      <c r="F152" s="100">
        <v>1727208</v>
      </c>
      <c r="G152" s="61">
        <f>'2020 Sum_Fall Order Form - V12'!$U$122</f>
        <v>0</v>
      </c>
      <c r="H152" s="60">
        <f>'2020 Sum_Fall Order Form - V12'!$G$18</f>
        <v>0</v>
      </c>
      <c r="J152" s="106">
        <v>4893</v>
      </c>
    </row>
    <row r="153" spans="1:10">
      <c r="A153" s="100">
        <v>152</v>
      </c>
      <c r="B153" s="57" t="s">
        <v>234</v>
      </c>
      <c r="D153" s="58">
        <f>'2020 Sum_Fall Order Form - V12'!$U$23</f>
        <v>0</v>
      </c>
      <c r="E153" s="58">
        <f>'2020 Sum_Fall Order Form - V12'!$U$23</f>
        <v>0</v>
      </c>
      <c r="F153" s="100" t="s">
        <v>616</v>
      </c>
      <c r="G153" s="61">
        <f>'2020 Sum_Fall Order Form - V12'!$V$122</f>
        <v>0</v>
      </c>
      <c r="H153" s="60">
        <f>'2020 Sum_Fall Order Form - V12'!$G$18</f>
        <v>0</v>
      </c>
      <c r="J153" s="106">
        <v>4894</v>
      </c>
    </row>
    <row r="154" spans="1:10">
      <c r="A154" s="100">
        <v>153</v>
      </c>
      <c r="B154" s="57" t="s">
        <v>236</v>
      </c>
      <c r="D154" s="58">
        <f>'2020 Sum_Fall Order Form - V12'!$U$23</f>
        <v>0</v>
      </c>
      <c r="E154" s="58">
        <f>'2020 Sum_Fall Order Form - V12'!$U$23</f>
        <v>0</v>
      </c>
      <c r="F154" s="100">
        <v>1727308</v>
      </c>
      <c r="G154" s="61">
        <f>'2020 Sum_Fall Order Form - V12'!$U$123</f>
        <v>0</v>
      </c>
      <c r="H154" s="60">
        <f>'2020 Sum_Fall Order Form - V12'!$G$18</f>
        <v>0</v>
      </c>
      <c r="J154" s="106">
        <v>4895</v>
      </c>
    </row>
    <row r="155" spans="1:10">
      <c r="A155" s="100">
        <v>154</v>
      </c>
      <c r="B155" s="57" t="s">
        <v>236</v>
      </c>
      <c r="D155" s="58">
        <f>'2020 Sum_Fall Order Form - V12'!$U$23</f>
        <v>0</v>
      </c>
      <c r="E155" s="58">
        <f>'2020 Sum_Fall Order Form - V12'!$U$23</f>
        <v>0</v>
      </c>
      <c r="F155" s="100" t="s">
        <v>617</v>
      </c>
      <c r="G155" s="61">
        <f>'2020 Sum_Fall Order Form - V12'!$V$123</f>
        <v>0</v>
      </c>
      <c r="H155" s="60">
        <f>'2020 Sum_Fall Order Form - V12'!$G$18</f>
        <v>0</v>
      </c>
      <c r="J155" s="106">
        <v>4896</v>
      </c>
    </row>
    <row r="156" spans="1:10">
      <c r="A156" s="100">
        <v>155</v>
      </c>
      <c r="B156" s="57" t="s">
        <v>238</v>
      </c>
      <c r="D156" s="58">
        <f>'2020 Sum_Fall Order Form - V12'!$U$23</f>
        <v>0</v>
      </c>
      <c r="E156" s="58">
        <f>'2020 Sum_Fall Order Form - V12'!$U$23</f>
        <v>0</v>
      </c>
      <c r="F156" s="100">
        <v>1727370</v>
      </c>
      <c r="G156" s="61">
        <f>'2020 Sum_Fall Order Form - V12'!$U$124</f>
        <v>0</v>
      </c>
      <c r="H156" s="60">
        <f>'2020 Sum_Fall Order Form - V12'!$G$18</f>
        <v>0</v>
      </c>
      <c r="J156" s="106">
        <v>4899</v>
      </c>
    </row>
    <row r="157" spans="1:10">
      <c r="A157" s="100">
        <v>156</v>
      </c>
      <c r="B157" s="57" t="s">
        <v>238</v>
      </c>
      <c r="D157" s="58">
        <f>'2020 Sum_Fall Order Form - V12'!$U$23</f>
        <v>0</v>
      </c>
      <c r="E157" s="58">
        <f>'2020 Sum_Fall Order Form - V12'!$U$23</f>
        <v>0</v>
      </c>
      <c r="F157" s="100" t="s">
        <v>618</v>
      </c>
      <c r="G157" s="61">
        <f>'2020 Sum_Fall Order Form - V12'!$V$124</f>
        <v>0</v>
      </c>
      <c r="H157" s="60">
        <f>'2020 Sum_Fall Order Form - V12'!$G$18</f>
        <v>0</v>
      </c>
      <c r="J157" s="106">
        <v>4900</v>
      </c>
    </row>
    <row r="158" spans="1:10">
      <c r="A158" s="100">
        <v>157</v>
      </c>
      <c r="B158" s="57" t="s">
        <v>238</v>
      </c>
      <c r="D158" s="58">
        <f>'2020 Sum_Fall Order Form - V12'!$U$23</f>
        <v>0</v>
      </c>
      <c r="E158" s="58">
        <f>'2020 Sum_Fall Order Form - V12'!$U$23</f>
        <v>0</v>
      </c>
      <c r="F158" s="100">
        <v>1727378</v>
      </c>
      <c r="G158" s="61">
        <f>'2020 Sum_Fall Order Form - V12'!$U$125</f>
        <v>0</v>
      </c>
      <c r="H158" s="60">
        <f>'2020 Sum_Fall Order Form - V12'!$G$18</f>
        <v>0</v>
      </c>
      <c r="J158" s="106">
        <v>4897</v>
      </c>
    </row>
    <row r="159" spans="1:10">
      <c r="A159" s="100">
        <v>158</v>
      </c>
      <c r="B159" s="57" t="s">
        <v>238</v>
      </c>
      <c r="D159" s="58">
        <f>'2020 Sum_Fall Order Form - V12'!$U$23</f>
        <v>0</v>
      </c>
      <c r="E159" s="58">
        <f>'2020 Sum_Fall Order Form - V12'!$U$23</f>
        <v>0</v>
      </c>
      <c r="F159" s="100" t="s">
        <v>619</v>
      </c>
      <c r="G159" s="61">
        <f>'2020 Sum_Fall Order Form - V12'!$V$125</f>
        <v>0</v>
      </c>
      <c r="H159" s="60">
        <f>'2020 Sum_Fall Order Form - V12'!$G$18</f>
        <v>0</v>
      </c>
      <c r="J159" s="106">
        <v>4898</v>
      </c>
    </row>
    <row r="160" spans="1:10">
      <c r="A160" s="100">
        <v>159</v>
      </c>
      <c r="B160" s="57" t="s">
        <v>239</v>
      </c>
      <c r="D160" s="58">
        <f>'2020 Sum_Fall Order Form - V12'!$U$23</f>
        <v>0</v>
      </c>
      <c r="E160" s="58">
        <f>'2020 Sum_Fall Order Form - V12'!$U$23</f>
        <v>0</v>
      </c>
      <c r="F160" s="100">
        <v>1727500</v>
      </c>
      <c r="G160" s="61">
        <f>'2020 Sum_Fall Order Form - V12'!$U$126</f>
        <v>0</v>
      </c>
      <c r="H160" s="60">
        <f>'2020 Sum_Fall Order Form - V12'!$G$18</f>
        <v>0</v>
      </c>
      <c r="J160" s="106">
        <v>4901</v>
      </c>
    </row>
    <row r="161" spans="1:10">
      <c r="A161" s="100">
        <v>160</v>
      </c>
      <c r="B161" s="57" t="s">
        <v>239</v>
      </c>
      <c r="D161" s="58">
        <f>'2020 Sum_Fall Order Form - V12'!$U$23</f>
        <v>0</v>
      </c>
      <c r="E161" s="58">
        <f>'2020 Sum_Fall Order Form - V12'!$U$23</f>
        <v>0</v>
      </c>
      <c r="F161" s="100" t="s">
        <v>620</v>
      </c>
      <c r="G161" s="61">
        <f>'2020 Sum_Fall Order Form - V12'!$V$126</f>
        <v>0</v>
      </c>
      <c r="H161" s="60">
        <f>'2020 Sum_Fall Order Form - V12'!$G$18</f>
        <v>0</v>
      </c>
      <c r="J161" s="106">
        <v>4902</v>
      </c>
    </row>
    <row r="162" spans="1:10">
      <c r="A162" s="100">
        <v>161</v>
      </c>
      <c r="B162" s="57" t="s">
        <v>239</v>
      </c>
      <c r="D162" s="58">
        <f>'2020 Sum_Fall Order Form - V12'!$U$23</f>
        <v>0</v>
      </c>
      <c r="E162" s="58">
        <f>'2020 Sum_Fall Order Form - V12'!$U$23</f>
        <v>0</v>
      </c>
      <c r="F162" s="100">
        <v>1727508</v>
      </c>
      <c r="G162" s="61">
        <f>'2020 Sum_Fall Order Form - V12'!$U$127</f>
        <v>0</v>
      </c>
      <c r="H162" s="60">
        <f>'2020 Sum_Fall Order Form - V12'!$G$18</f>
        <v>0</v>
      </c>
      <c r="J162" s="106">
        <v>4903</v>
      </c>
    </row>
    <row r="163" spans="1:10">
      <c r="A163" s="100">
        <v>162</v>
      </c>
      <c r="B163" s="57" t="s">
        <v>239</v>
      </c>
      <c r="D163" s="58">
        <f>'2020 Sum_Fall Order Form - V12'!$U$23</f>
        <v>0</v>
      </c>
      <c r="E163" s="58">
        <f>'2020 Sum_Fall Order Form - V12'!$U$23</f>
        <v>0</v>
      </c>
      <c r="F163" s="100" t="s">
        <v>621</v>
      </c>
      <c r="G163" s="61">
        <f>'2020 Sum_Fall Order Form - V12'!$V$127</f>
        <v>0</v>
      </c>
      <c r="H163" s="60">
        <f>'2020 Sum_Fall Order Form - V12'!$G$18</f>
        <v>0</v>
      </c>
      <c r="J163" s="106">
        <v>4904</v>
      </c>
    </row>
    <row r="164" spans="1:10">
      <c r="A164" s="100">
        <v>163</v>
      </c>
      <c r="B164" s="57" t="s">
        <v>240</v>
      </c>
      <c r="D164" s="58">
        <f>'2020 Sum_Fall Order Form - V12'!$U$23</f>
        <v>0</v>
      </c>
      <c r="E164" s="58">
        <f>'2020 Sum_Fall Order Form - V12'!$U$23</f>
        <v>0</v>
      </c>
      <c r="F164" s="100">
        <v>1727608</v>
      </c>
      <c r="G164" s="61">
        <f>'2020 Sum_Fall Order Form - V12'!$U$128</f>
        <v>0</v>
      </c>
      <c r="H164" s="60">
        <f>'2020 Sum_Fall Order Form - V12'!$G$18</f>
        <v>0</v>
      </c>
      <c r="J164" s="106">
        <v>4905</v>
      </c>
    </row>
    <row r="165" spans="1:10">
      <c r="A165" s="100">
        <v>164</v>
      </c>
      <c r="B165" s="57" t="s">
        <v>240</v>
      </c>
      <c r="D165" s="58">
        <f>'2020 Sum_Fall Order Form - V12'!$U$23</f>
        <v>0</v>
      </c>
      <c r="E165" s="58">
        <f>'2020 Sum_Fall Order Form - V12'!$U$23</f>
        <v>0</v>
      </c>
      <c r="F165" s="100" t="s">
        <v>622</v>
      </c>
      <c r="G165" s="61">
        <f>'2020 Sum_Fall Order Form - V12'!$V$128</f>
        <v>0</v>
      </c>
      <c r="H165" s="60">
        <f>'2020 Sum_Fall Order Form - V12'!$G$18</f>
        <v>0</v>
      </c>
      <c r="J165" s="106">
        <v>4906</v>
      </c>
    </row>
    <row r="166" spans="1:10">
      <c r="A166" s="100">
        <v>165</v>
      </c>
      <c r="B166" s="57" t="s">
        <v>241</v>
      </c>
      <c r="D166" s="58">
        <f>'2020 Sum_Fall Order Form - V12'!$U$23</f>
        <v>0</v>
      </c>
      <c r="E166" s="58">
        <f>'2020 Sum_Fall Order Form - V12'!$U$23</f>
        <v>0</v>
      </c>
      <c r="F166" s="100">
        <v>1727630</v>
      </c>
      <c r="G166" s="61">
        <f>'2020 Sum_Fall Order Form - V12'!$U$129</f>
        <v>0</v>
      </c>
      <c r="H166" s="60">
        <f>'2020 Sum_Fall Order Form - V12'!$G$18</f>
        <v>0</v>
      </c>
      <c r="J166" s="106">
        <v>16625</v>
      </c>
    </row>
    <row r="167" spans="1:10">
      <c r="A167" s="100">
        <v>166</v>
      </c>
      <c r="B167" s="57" t="s">
        <v>241</v>
      </c>
      <c r="D167" s="58">
        <f>'2020 Sum_Fall Order Form - V12'!$U$23</f>
        <v>0</v>
      </c>
      <c r="E167" s="58">
        <f>'2020 Sum_Fall Order Form - V12'!$U$23</f>
        <v>0</v>
      </c>
      <c r="F167" s="100" t="s">
        <v>623</v>
      </c>
      <c r="G167" s="61">
        <f>'2020 Sum_Fall Order Form - V12'!$V$129</f>
        <v>0</v>
      </c>
      <c r="H167" s="60">
        <f>'2020 Sum_Fall Order Form - V12'!$G$18</f>
        <v>0</v>
      </c>
      <c r="J167" s="106">
        <v>16595</v>
      </c>
    </row>
    <row r="168" spans="1:10">
      <c r="A168" s="100">
        <v>167</v>
      </c>
      <c r="B168" s="57" t="s">
        <v>242</v>
      </c>
      <c r="D168" s="58">
        <f>'2020 Sum_Fall Order Form - V12'!$U$23</f>
        <v>0</v>
      </c>
      <c r="E168" s="58">
        <f>'2020 Sum_Fall Order Form - V12'!$U$23</f>
        <v>0</v>
      </c>
      <c r="F168" s="100">
        <v>1727658</v>
      </c>
      <c r="G168" s="61">
        <f>'2020 Sum_Fall Order Form - V12'!$U$130</f>
        <v>0</v>
      </c>
      <c r="H168" s="60">
        <f>'2020 Sum_Fall Order Form - V12'!$G$18</f>
        <v>0</v>
      </c>
      <c r="J168" s="106">
        <v>4909</v>
      </c>
    </row>
    <row r="169" spans="1:10">
      <c r="A169" s="100">
        <v>168</v>
      </c>
      <c r="B169" s="57" t="s">
        <v>242</v>
      </c>
      <c r="D169" s="58">
        <f>'2020 Sum_Fall Order Form - V12'!$U$23</f>
        <v>0</v>
      </c>
      <c r="E169" s="58">
        <f>'2020 Sum_Fall Order Form - V12'!$U$23</f>
        <v>0</v>
      </c>
      <c r="F169" s="100" t="s">
        <v>624</v>
      </c>
      <c r="G169" s="61">
        <f>'2020 Sum_Fall Order Form - V12'!$V$130</f>
        <v>0</v>
      </c>
      <c r="H169" s="60">
        <f>'2020 Sum_Fall Order Form - V12'!$G$18</f>
        <v>0</v>
      </c>
      <c r="J169" s="106">
        <v>4910</v>
      </c>
    </row>
    <row r="170" spans="1:10">
      <c r="A170" s="100">
        <v>169</v>
      </c>
      <c r="B170" s="57" t="s">
        <v>243</v>
      </c>
      <c r="D170" s="58">
        <f>'2020 Sum_Fall Order Form - V12'!$U$23</f>
        <v>0</v>
      </c>
      <c r="E170" s="58">
        <f>'2020 Sum_Fall Order Form - V12'!$U$23</f>
        <v>0</v>
      </c>
      <c r="F170" s="100">
        <v>1727700</v>
      </c>
      <c r="G170" s="61">
        <f>'2020 Sum_Fall Order Form - V12'!$U$131</f>
        <v>0</v>
      </c>
      <c r="H170" s="60">
        <f>'2020 Sum_Fall Order Form - V12'!$G$18</f>
        <v>0</v>
      </c>
      <c r="J170" s="106">
        <v>5342</v>
      </c>
    </row>
    <row r="171" spans="1:10">
      <c r="A171" s="100">
        <v>170</v>
      </c>
      <c r="B171" s="57" t="s">
        <v>243</v>
      </c>
      <c r="D171" s="58">
        <f>'2020 Sum_Fall Order Form - V12'!$U$23</f>
        <v>0</v>
      </c>
      <c r="E171" s="58">
        <f>'2020 Sum_Fall Order Form - V12'!$U$23</f>
        <v>0</v>
      </c>
      <c r="F171" s="100" t="s">
        <v>625</v>
      </c>
      <c r="G171" s="61">
        <f>'2020 Sum_Fall Order Form - V12'!$V$131</f>
        <v>0</v>
      </c>
      <c r="H171" s="60">
        <f>'2020 Sum_Fall Order Form - V12'!$G$18</f>
        <v>0</v>
      </c>
      <c r="J171" s="106">
        <v>5805</v>
      </c>
    </row>
    <row r="172" spans="1:10">
      <c r="A172" s="100">
        <v>171</v>
      </c>
      <c r="B172" s="57" t="s">
        <v>243</v>
      </c>
      <c r="D172" s="58">
        <f>'2020 Sum_Fall Order Form - V12'!$U$23</f>
        <v>0</v>
      </c>
      <c r="E172" s="58">
        <f>'2020 Sum_Fall Order Form - V12'!$U$23</f>
        <v>0</v>
      </c>
      <c r="F172" s="100">
        <v>1727708</v>
      </c>
      <c r="G172" s="61">
        <f>'2020 Sum_Fall Order Form - V12'!$U$132</f>
        <v>0</v>
      </c>
      <c r="H172" s="60">
        <f>'2020 Sum_Fall Order Form - V12'!$G$18</f>
        <v>0</v>
      </c>
      <c r="J172" s="106">
        <v>18321</v>
      </c>
    </row>
    <row r="173" spans="1:10">
      <c r="A173" s="100">
        <v>172</v>
      </c>
      <c r="B173" s="57" t="s">
        <v>243</v>
      </c>
      <c r="D173" s="58">
        <f>'2020 Sum_Fall Order Form - V12'!$U$23</f>
        <v>0</v>
      </c>
      <c r="E173" s="58">
        <f>'2020 Sum_Fall Order Form - V12'!$U$23</f>
        <v>0</v>
      </c>
      <c r="F173" s="100" t="s">
        <v>626</v>
      </c>
      <c r="G173" s="61">
        <f>'2020 Sum_Fall Order Form - V12'!$V$132</f>
        <v>0</v>
      </c>
      <c r="H173" s="60">
        <f>'2020 Sum_Fall Order Form - V12'!$G$18</f>
        <v>0</v>
      </c>
      <c r="J173" s="106">
        <v>18322</v>
      </c>
    </row>
    <row r="174" spans="1:10">
      <c r="A174" s="100">
        <v>173</v>
      </c>
      <c r="B174" s="57" t="s">
        <v>244</v>
      </c>
      <c r="D174" s="58">
        <f>'2020 Sum_Fall Order Form - V12'!$U$23</f>
        <v>0</v>
      </c>
      <c r="E174" s="58">
        <f>'2020 Sum_Fall Order Form - V12'!$U$23</f>
        <v>0</v>
      </c>
      <c r="F174" s="100">
        <v>1727840</v>
      </c>
      <c r="G174" s="61">
        <f>'2020 Sum_Fall Order Form - V12'!$U$133</f>
        <v>0</v>
      </c>
      <c r="H174" s="60">
        <f>'2020 Sum_Fall Order Form - V12'!$G$18</f>
        <v>0</v>
      </c>
      <c r="J174" s="106">
        <v>4927</v>
      </c>
    </row>
    <row r="175" spans="1:10">
      <c r="A175" s="100">
        <v>174</v>
      </c>
      <c r="B175" s="57" t="s">
        <v>244</v>
      </c>
      <c r="D175" s="58">
        <f>'2020 Sum_Fall Order Form - V12'!$U$23</f>
        <v>0</v>
      </c>
      <c r="E175" s="58">
        <f>'2020 Sum_Fall Order Form - V12'!$U$23</f>
        <v>0</v>
      </c>
      <c r="F175" s="100" t="s">
        <v>627</v>
      </c>
      <c r="G175" s="61">
        <f>'2020 Sum_Fall Order Form - V12'!$V$133</f>
        <v>0</v>
      </c>
      <c r="H175" s="60">
        <f>'2020 Sum_Fall Order Form - V12'!$G$18</f>
        <v>0</v>
      </c>
      <c r="J175" s="106">
        <v>4928</v>
      </c>
    </row>
    <row r="176" spans="1:10">
      <c r="A176" s="100">
        <v>175</v>
      </c>
      <c r="B176" s="57" t="s">
        <v>244</v>
      </c>
      <c r="D176" s="58">
        <f>'2020 Sum_Fall Order Form - V12'!$U$23</f>
        <v>0</v>
      </c>
      <c r="E176" s="58">
        <f>'2020 Sum_Fall Order Form - V12'!$U$23</f>
        <v>0</v>
      </c>
      <c r="F176" s="100">
        <v>1727848</v>
      </c>
      <c r="G176" s="61">
        <f>'2020 Sum_Fall Order Form - V12'!$U$134</f>
        <v>0</v>
      </c>
      <c r="H176" s="60">
        <f>'2020 Sum_Fall Order Form - V12'!$G$18</f>
        <v>0</v>
      </c>
      <c r="J176" s="106">
        <v>4925</v>
      </c>
    </row>
    <row r="177" spans="1:10">
      <c r="A177" s="100">
        <v>176</v>
      </c>
      <c r="B177" s="57" t="s">
        <v>244</v>
      </c>
      <c r="D177" s="58">
        <f>'2020 Sum_Fall Order Form - V12'!$U$23</f>
        <v>0</v>
      </c>
      <c r="E177" s="58">
        <f>'2020 Sum_Fall Order Form - V12'!$U$23</f>
        <v>0</v>
      </c>
      <c r="F177" s="100" t="s">
        <v>628</v>
      </c>
      <c r="G177" s="61">
        <f>'2020 Sum_Fall Order Form - V12'!$V$134</f>
        <v>0</v>
      </c>
      <c r="H177" s="60">
        <f>'2020 Sum_Fall Order Form - V12'!$G$18</f>
        <v>0</v>
      </c>
      <c r="J177" s="106">
        <v>4926</v>
      </c>
    </row>
    <row r="178" spans="1:10">
      <c r="A178" s="100">
        <v>177</v>
      </c>
      <c r="B178" s="57" t="s">
        <v>245</v>
      </c>
      <c r="D178" s="58">
        <f>'2020 Sum_Fall Order Form - V12'!$U$23</f>
        <v>0</v>
      </c>
      <c r="E178" s="58">
        <f>'2020 Sum_Fall Order Form - V12'!$U$23</f>
        <v>0</v>
      </c>
      <c r="F178" s="100">
        <v>1727870</v>
      </c>
      <c r="G178" s="61">
        <f>'2020 Sum_Fall Order Form - V12'!$U$135</f>
        <v>0</v>
      </c>
      <c r="H178" s="60">
        <f>'2020 Sum_Fall Order Form - V12'!$G$18</f>
        <v>0</v>
      </c>
      <c r="J178" s="106">
        <v>5372</v>
      </c>
    </row>
    <row r="179" spans="1:10">
      <c r="A179" s="100">
        <v>178</v>
      </c>
      <c r="B179" s="57" t="s">
        <v>245</v>
      </c>
      <c r="D179" s="58">
        <f>'2020 Sum_Fall Order Form - V12'!$U$23</f>
        <v>0</v>
      </c>
      <c r="E179" s="58">
        <f>'2020 Sum_Fall Order Form - V12'!$U$23</f>
        <v>0</v>
      </c>
      <c r="F179" s="100" t="s">
        <v>629</v>
      </c>
      <c r="G179" s="61">
        <f>'2020 Sum_Fall Order Form - V12'!$V$135</f>
        <v>0</v>
      </c>
      <c r="H179" s="60">
        <f>'2020 Sum_Fall Order Form - V12'!$G$18</f>
        <v>0</v>
      </c>
      <c r="J179" s="106">
        <v>5806</v>
      </c>
    </row>
    <row r="180" spans="1:10">
      <c r="A180" s="100">
        <v>179</v>
      </c>
      <c r="B180" s="57" t="s">
        <v>245</v>
      </c>
      <c r="D180" s="58">
        <f>'2020 Sum_Fall Order Form - V12'!$U$23</f>
        <v>0</v>
      </c>
      <c r="E180" s="58">
        <f>'2020 Sum_Fall Order Form - V12'!$U$23</f>
        <v>0</v>
      </c>
      <c r="F180" s="100">
        <v>1727878</v>
      </c>
      <c r="G180" s="61">
        <f>'2020 Sum_Fall Order Form - V12'!$U$136</f>
        <v>0</v>
      </c>
      <c r="H180" s="60">
        <f>'2020 Sum_Fall Order Form - V12'!$G$18</f>
        <v>0</v>
      </c>
      <c r="J180" s="106">
        <v>18323</v>
      </c>
    </row>
    <row r="181" spans="1:10">
      <c r="A181" s="100">
        <v>180</v>
      </c>
      <c r="B181" s="57" t="s">
        <v>245</v>
      </c>
      <c r="D181" s="58">
        <f>'2020 Sum_Fall Order Form - V12'!$U$23</f>
        <v>0</v>
      </c>
      <c r="E181" s="58">
        <f>'2020 Sum_Fall Order Form - V12'!$U$23</f>
        <v>0</v>
      </c>
      <c r="F181" s="100" t="s">
        <v>630</v>
      </c>
      <c r="G181" s="61">
        <f>'2020 Sum_Fall Order Form - V12'!$V$136</f>
        <v>0</v>
      </c>
      <c r="H181" s="60">
        <f>'2020 Sum_Fall Order Form - V12'!$G$18</f>
        <v>0</v>
      </c>
      <c r="J181" s="106">
        <v>18324</v>
      </c>
    </row>
    <row r="182" spans="1:10">
      <c r="A182" s="100">
        <v>181</v>
      </c>
      <c r="B182" s="57" t="s">
        <v>246</v>
      </c>
      <c r="D182" s="58">
        <f>'2020 Sum_Fall Order Form - V12'!$U$23</f>
        <v>0</v>
      </c>
      <c r="E182" s="58">
        <f>'2020 Sum_Fall Order Form - V12'!$U$23</f>
        <v>0</v>
      </c>
      <c r="F182" s="100">
        <v>1728208</v>
      </c>
      <c r="G182" s="61">
        <f>'2020 Sum_Fall Order Form - V12'!$U$137</f>
        <v>0</v>
      </c>
      <c r="H182" s="60">
        <f>'2020 Sum_Fall Order Form - V12'!$G$18</f>
        <v>0</v>
      </c>
      <c r="J182" s="106">
        <v>4931</v>
      </c>
    </row>
    <row r="183" spans="1:10">
      <c r="A183" s="100">
        <v>182</v>
      </c>
      <c r="B183" s="57" t="s">
        <v>246</v>
      </c>
      <c r="D183" s="58">
        <f>'2020 Sum_Fall Order Form - V12'!$U$23</f>
        <v>0</v>
      </c>
      <c r="E183" s="58">
        <f>'2020 Sum_Fall Order Form - V12'!$U$23</f>
        <v>0</v>
      </c>
      <c r="F183" s="100" t="s">
        <v>631</v>
      </c>
      <c r="G183" s="61">
        <f>'2020 Sum_Fall Order Form - V12'!$V$137</f>
        <v>0</v>
      </c>
      <c r="H183" s="60">
        <f>'2020 Sum_Fall Order Form - V12'!$G$18</f>
        <v>0</v>
      </c>
      <c r="J183" s="106">
        <v>4932</v>
      </c>
    </row>
    <row r="184" spans="1:10">
      <c r="A184" s="100">
        <v>183</v>
      </c>
      <c r="B184" s="57" t="s">
        <v>247</v>
      </c>
      <c r="D184" s="58">
        <f>'2020 Sum_Fall Order Form - V12'!$U$23</f>
        <v>0</v>
      </c>
      <c r="E184" s="58">
        <f>'2020 Sum_Fall Order Form - V12'!$U$23</f>
        <v>0</v>
      </c>
      <c r="F184" s="100">
        <v>1728228</v>
      </c>
      <c r="G184" s="61">
        <f>'2020 Sum_Fall Order Form - V12'!$U$138</f>
        <v>0</v>
      </c>
      <c r="H184" s="60">
        <f>'2020 Sum_Fall Order Form - V12'!$G$18</f>
        <v>0</v>
      </c>
      <c r="J184" s="106">
        <v>4935</v>
      </c>
    </row>
    <row r="185" spans="1:10">
      <c r="A185" s="100">
        <v>184</v>
      </c>
      <c r="B185" s="57" t="s">
        <v>247</v>
      </c>
      <c r="D185" s="58">
        <f>'2020 Sum_Fall Order Form - V12'!$U$23</f>
        <v>0</v>
      </c>
      <c r="E185" s="58">
        <f>'2020 Sum_Fall Order Form - V12'!$U$23</f>
        <v>0</v>
      </c>
      <c r="F185" s="100" t="s">
        <v>632</v>
      </c>
      <c r="G185" s="61">
        <f>'2020 Sum_Fall Order Form - V12'!$V$138</f>
        <v>0</v>
      </c>
      <c r="H185" s="60">
        <f>'2020 Sum_Fall Order Form - V12'!$G$18</f>
        <v>0</v>
      </c>
      <c r="J185" s="106">
        <v>4936</v>
      </c>
    </row>
    <row r="186" spans="1:10">
      <c r="A186" s="100">
        <v>185</v>
      </c>
      <c r="B186" s="57" t="s">
        <v>249</v>
      </c>
      <c r="D186" s="58">
        <f>'2020 Sum_Fall Order Form - V12'!$U$23</f>
        <v>0</v>
      </c>
      <c r="E186" s="58">
        <f>'2020 Sum_Fall Order Form - V12'!$U$23</f>
        <v>0</v>
      </c>
      <c r="F186" s="100">
        <v>1728278</v>
      </c>
      <c r="G186" s="61">
        <f>'2020 Sum_Fall Order Form - V12'!$U$139</f>
        <v>0</v>
      </c>
      <c r="H186" s="60">
        <f>'2020 Sum_Fall Order Form - V12'!$G$18</f>
        <v>0</v>
      </c>
      <c r="J186" s="106">
        <v>4939</v>
      </c>
    </row>
    <row r="187" spans="1:10">
      <c r="A187" s="100">
        <v>186</v>
      </c>
      <c r="B187" s="57" t="s">
        <v>249</v>
      </c>
      <c r="D187" s="58">
        <f>'2020 Sum_Fall Order Form - V12'!$U$23</f>
        <v>0</v>
      </c>
      <c r="E187" s="58">
        <f>'2020 Sum_Fall Order Form - V12'!$U$23</f>
        <v>0</v>
      </c>
      <c r="F187" s="100" t="s">
        <v>633</v>
      </c>
      <c r="G187" s="61">
        <f>'2020 Sum_Fall Order Form - V12'!$V$139</f>
        <v>0</v>
      </c>
      <c r="H187" s="60">
        <f>'2020 Sum_Fall Order Form - V12'!$G$18</f>
        <v>0</v>
      </c>
      <c r="J187" s="106">
        <v>4940</v>
      </c>
    </row>
    <row r="188" spans="1:10">
      <c r="A188" s="100">
        <v>187</v>
      </c>
      <c r="B188" s="57" t="s">
        <v>250</v>
      </c>
      <c r="D188" s="58">
        <f>'2020 Sum_Fall Order Form - V12'!$U$23</f>
        <v>0</v>
      </c>
      <c r="E188" s="58">
        <f>'2020 Sum_Fall Order Form - V12'!$U$23</f>
        <v>0</v>
      </c>
      <c r="F188" s="100">
        <v>1728288</v>
      </c>
      <c r="G188" s="61">
        <f>'2020 Sum_Fall Order Form - V12'!$U$140</f>
        <v>0</v>
      </c>
      <c r="H188" s="60">
        <f>'2020 Sum_Fall Order Form - V12'!$G$18</f>
        <v>0</v>
      </c>
      <c r="J188" s="106">
        <v>16631</v>
      </c>
    </row>
    <row r="189" spans="1:10">
      <c r="A189" s="100">
        <v>188</v>
      </c>
      <c r="B189" s="57" t="s">
        <v>250</v>
      </c>
      <c r="D189" s="58">
        <f>'2020 Sum_Fall Order Form - V12'!$U$23</f>
        <v>0</v>
      </c>
      <c r="E189" s="58">
        <f>'2020 Sum_Fall Order Form - V12'!$U$23</f>
        <v>0</v>
      </c>
      <c r="F189" s="100" t="s">
        <v>634</v>
      </c>
      <c r="G189" s="61">
        <f>'2020 Sum_Fall Order Form - V12'!$V$140</f>
        <v>0</v>
      </c>
      <c r="H189" s="60">
        <f>'2020 Sum_Fall Order Form - V12'!$G$18</f>
        <v>0</v>
      </c>
      <c r="J189" s="106">
        <v>16600</v>
      </c>
    </row>
    <row r="190" spans="1:10">
      <c r="A190" s="100">
        <v>189</v>
      </c>
      <c r="B190" s="57" t="s">
        <v>251</v>
      </c>
      <c r="D190" s="58">
        <f>'2020 Sum_Fall Order Form - V12'!$U$23</f>
        <v>0</v>
      </c>
      <c r="E190" s="58">
        <f>'2020 Sum_Fall Order Form - V12'!$U$23</f>
        <v>0</v>
      </c>
      <c r="F190" s="100">
        <v>1728268</v>
      </c>
      <c r="G190" s="61">
        <f>'2020 Sum_Fall Order Form - V12'!$U$141</f>
        <v>0</v>
      </c>
      <c r="H190" s="60">
        <f>'2020 Sum_Fall Order Form - V12'!$G$18</f>
        <v>0</v>
      </c>
      <c r="J190" s="106">
        <v>4941</v>
      </c>
    </row>
    <row r="191" spans="1:10">
      <c r="A191" s="100">
        <v>190</v>
      </c>
      <c r="B191" s="57" t="s">
        <v>251</v>
      </c>
      <c r="D191" s="58">
        <f>'2020 Sum_Fall Order Form - V12'!$U$23</f>
        <v>0</v>
      </c>
      <c r="E191" s="58">
        <f>'2020 Sum_Fall Order Form - V12'!$U$23</f>
        <v>0</v>
      </c>
      <c r="F191" s="100" t="s">
        <v>635</v>
      </c>
      <c r="G191" s="61">
        <f>'2020 Sum_Fall Order Form - V12'!$V$141</f>
        <v>0</v>
      </c>
      <c r="H191" s="60">
        <f>'2020 Sum_Fall Order Form - V12'!$G$18</f>
        <v>0</v>
      </c>
      <c r="J191" s="106">
        <v>4942</v>
      </c>
    </row>
    <row r="192" spans="1:10">
      <c r="A192" s="100">
        <v>191</v>
      </c>
      <c r="B192" s="57" t="s">
        <v>252</v>
      </c>
      <c r="D192" s="58">
        <f>'2020 Sum_Fall Order Form - V12'!$U$23</f>
        <v>0</v>
      </c>
      <c r="E192" s="58">
        <f>'2020 Sum_Fall Order Form - V12'!$U$23</f>
        <v>0</v>
      </c>
      <c r="F192" s="100">
        <v>1728400</v>
      </c>
      <c r="G192" s="61">
        <f>'2020 Sum_Fall Order Form - V12'!$U$142</f>
        <v>0</v>
      </c>
      <c r="H192" s="60">
        <f>'2020 Sum_Fall Order Form - V12'!$G$18</f>
        <v>0</v>
      </c>
      <c r="J192" s="106">
        <v>4945</v>
      </c>
    </row>
    <row r="193" spans="1:10">
      <c r="A193" s="100">
        <v>192</v>
      </c>
      <c r="B193" s="57" t="s">
        <v>252</v>
      </c>
      <c r="D193" s="58">
        <f>'2020 Sum_Fall Order Form - V12'!$U$23</f>
        <v>0</v>
      </c>
      <c r="E193" s="58">
        <f>'2020 Sum_Fall Order Form - V12'!$U$23</f>
        <v>0</v>
      </c>
      <c r="F193" s="100" t="s">
        <v>636</v>
      </c>
      <c r="G193" s="61">
        <f>'2020 Sum_Fall Order Form - V12'!$V$142</f>
        <v>0</v>
      </c>
      <c r="H193" s="60">
        <f>'2020 Sum_Fall Order Form - V12'!$G$18</f>
        <v>0</v>
      </c>
      <c r="J193" s="106">
        <v>4946</v>
      </c>
    </row>
    <row r="194" spans="1:10">
      <c r="A194" s="100">
        <v>193</v>
      </c>
      <c r="B194" s="57" t="s">
        <v>252</v>
      </c>
      <c r="D194" s="58">
        <f>'2020 Sum_Fall Order Form - V12'!$U$23</f>
        <v>0</v>
      </c>
      <c r="E194" s="58">
        <f>'2020 Sum_Fall Order Form - V12'!$U$23</f>
        <v>0</v>
      </c>
      <c r="F194" s="100">
        <v>1728408</v>
      </c>
      <c r="G194" s="61">
        <f>'2020 Sum_Fall Order Form - V12'!$U$143</f>
        <v>0</v>
      </c>
      <c r="H194" s="60">
        <f>'2020 Sum_Fall Order Form - V12'!$G$18</f>
        <v>0</v>
      </c>
      <c r="J194" s="106">
        <v>4943</v>
      </c>
    </row>
    <row r="195" spans="1:10">
      <c r="A195" s="100">
        <v>194</v>
      </c>
      <c r="B195" s="57" t="s">
        <v>252</v>
      </c>
      <c r="D195" s="58">
        <f>'2020 Sum_Fall Order Form - V12'!$U$23</f>
        <v>0</v>
      </c>
      <c r="E195" s="58">
        <f>'2020 Sum_Fall Order Form - V12'!$U$23</f>
        <v>0</v>
      </c>
      <c r="F195" s="100" t="s">
        <v>637</v>
      </c>
      <c r="G195" s="61">
        <f>'2020 Sum_Fall Order Form - V12'!$V$143</f>
        <v>0</v>
      </c>
      <c r="H195" s="60">
        <f>'2020 Sum_Fall Order Form - V12'!$G$18</f>
        <v>0</v>
      </c>
      <c r="J195" s="106">
        <v>4944</v>
      </c>
    </row>
    <row r="196" spans="1:10">
      <c r="A196" s="100">
        <v>195</v>
      </c>
      <c r="B196" s="57" t="s">
        <v>254</v>
      </c>
      <c r="D196" s="58">
        <f>'2020 Sum_Fall Order Form - V12'!$U$23</f>
        <v>0</v>
      </c>
      <c r="E196" s="58">
        <f>'2020 Sum_Fall Order Form - V12'!$U$23</f>
        <v>0</v>
      </c>
      <c r="F196" s="100">
        <v>1728800</v>
      </c>
      <c r="G196" s="61">
        <f>'2020 Sum_Fall Order Form - V12'!$U$144</f>
        <v>0</v>
      </c>
      <c r="H196" s="60">
        <f>'2020 Sum_Fall Order Form - V12'!$G$18</f>
        <v>0</v>
      </c>
      <c r="J196" s="106">
        <v>5270</v>
      </c>
    </row>
    <row r="197" spans="1:10">
      <c r="A197" s="100">
        <v>196</v>
      </c>
      <c r="B197" s="57" t="s">
        <v>254</v>
      </c>
      <c r="D197" s="58">
        <f>'2020 Sum_Fall Order Form - V12'!$U$23</f>
        <v>0</v>
      </c>
      <c r="E197" s="58">
        <f>'2020 Sum_Fall Order Form - V12'!$U$23</f>
        <v>0</v>
      </c>
      <c r="F197" s="100" t="s">
        <v>638</v>
      </c>
      <c r="G197" s="61">
        <f>'2020 Sum_Fall Order Form - V12'!$V$144</f>
        <v>0</v>
      </c>
      <c r="H197" s="60">
        <f>'2020 Sum_Fall Order Form - V12'!$G$18</f>
        <v>0</v>
      </c>
      <c r="J197" s="106">
        <v>5809</v>
      </c>
    </row>
    <row r="198" spans="1:10">
      <c r="A198" s="100">
        <v>197</v>
      </c>
      <c r="B198" s="57" t="s">
        <v>254</v>
      </c>
      <c r="D198" s="58">
        <f>'2020 Sum_Fall Order Form - V12'!$U$23</f>
        <v>0</v>
      </c>
      <c r="E198" s="58">
        <f>'2020 Sum_Fall Order Form - V12'!$U$23</f>
        <v>0</v>
      </c>
      <c r="F198" s="100">
        <v>1728808</v>
      </c>
      <c r="G198" s="61">
        <f>'2020 Sum_Fall Order Form - V12'!$U$145</f>
        <v>0</v>
      </c>
      <c r="H198" s="60">
        <f>'2020 Sum_Fall Order Form - V12'!$G$18</f>
        <v>0</v>
      </c>
      <c r="J198" s="106">
        <v>4949</v>
      </c>
    </row>
    <row r="199" spans="1:10">
      <c r="A199" s="100">
        <v>198</v>
      </c>
      <c r="B199" s="57" t="s">
        <v>254</v>
      </c>
      <c r="D199" s="58">
        <f>'2020 Sum_Fall Order Form - V12'!$U$23</f>
        <v>0</v>
      </c>
      <c r="E199" s="58">
        <f>'2020 Sum_Fall Order Form - V12'!$U$23</f>
        <v>0</v>
      </c>
      <c r="F199" s="100" t="s">
        <v>639</v>
      </c>
      <c r="G199" s="61">
        <f>'2020 Sum_Fall Order Form - V12'!$V$145</f>
        <v>0</v>
      </c>
      <c r="H199" s="60">
        <f>'2020 Sum_Fall Order Form - V12'!$G$18</f>
        <v>0</v>
      </c>
      <c r="J199" s="106">
        <v>4950</v>
      </c>
    </row>
    <row r="200" spans="1:10">
      <c r="A200" s="100">
        <v>199</v>
      </c>
      <c r="B200" s="57" t="s">
        <v>256</v>
      </c>
      <c r="D200" s="58">
        <f>'2020 Sum_Fall Order Form - V12'!$U$23</f>
        <v>0</v>
      </c>
      <c r="E200" s="58">
        <f>'2020 Sum_Fall Order Form - V12'!$U$23</f>
        <v>0</v>
      </c>
      <c r="F200" s="100">
        <v>1728858</v>
      </c>
      <c r="G200" s="61">
        <f>'2020 Sum_Fall Order Form - V12'!$U$146</f>
        <v>0</v>
      </c>
      <c r="H200" s="60">
        <f>'2020 Sum_Fall Order Form - V12'!$G$18</f>
        <v>0</v>
      </c>
      <c r="J200" s="106">
        <v>16632</v>
      </c>
    </row>
    <row r="201" spans="1:10">
      <c r="A201" s="100">
        <v>200</v>
      </c>
      <c r="B201" s="57" t="s">
        <v>256</v>
      </c>
      <c r="D201" s="58">
        <f>'2020 Sum_Fall Order Form - V12'!$U$23</f>
        <v>0</v>
      </c>
      <c r="E201" s="58">
        <f>'2020 Sum_Fall Order Form - V12'!$U$23</f>
        <v>0</v>
      </c>
      <c r="F201" s="100" t="s">
        <v>640</v>
      </c>
      <c r="G201" s="61">
        <f>'2020 Sum_Fall Order Form - V12'!$V$146</f>
        <v>0</v>
      </c>
      <c r="H201" s="60">
        <f>'2020 Sum_Fall Order Form - V12'!$G$18</f>
        <v>0</v>
      </c>
      <c r="J201" s="106">
        <v>16601</v>
      </c>
    </row>
    <row r="202" spans="1:10">
      <c r="A202" s="100">
        <v>201</v>
      </c>
      <c r="B202" s="57" t="s">
        <v>257</v>
      </c>
      <c r="D202" s="58">
        <f>'2020 Sum_Fall Order Form - V12'!$U$23</f>
        <v>0</v>
      </c>
      <c r="E202" s="58">
        <f>'2020 Sum_Fall Order Form - V12'!$U$23</f>
        <v>0</v>
      </c>
      <c r="F202" s="100">
        <v>1729900</v>
      </c>
      <c r="G202" s="61">
        <f>'2020 Sum_Fall Order Form - V12'!$U$147</f>
        <v>0</v>
      </c>
      <c r="H202" s="60">
        <f>'2020 Sum_Fall Order Form - V12'!$G$18</f>
        <v>0</v>
      </c>
      <c r="J202" s="106">
        <v>5374</v>
      </c>
    </row>
    <row r="203" spans="1:10">
      <c r="A203" s="100">
        <v>202</v>
      </c>
      <c r="B203" s="57" t="s">
        <v>257</v>
      </c>
      <c r="D203" s="58">
        <f>'2020 Sum_Fall Order Form - V12'!$U$23</f>
        <v>0</v>
      </c>
      <c r="E203" s="58">
        <f>'2020 Sum_Fall Order Form - V12'!$U$23</f>
        <v>0</v>
      </c>
      <c r="F203" s="100" t="s">
        <v>641</v>
      </c>
      <c r="G203" s="61">
        <f>'2020 Sum_Fall Order Form - V12'!$V$147</f>
        <v>0</v>
      </c>
      <c r="H203" s="60">
        <f>'2020 Sum_Fall Order Form - V12'!$G$18</f>
        <v>0</v>
      </c>
      <c r="J203" s="106">
        <v>5812</v>
      </c>
    </row>
    <row r="204" spans="1:10">
      <c r="A204" s="100">
        <v>203</v>
      </c>
      <c r="B204" s="57" t="s">
        <v>257</v>
      </c>
      <c r="D204" s="58">
        <f>'2020 Sum_Fall Order Form - V12'!$U$23</f>
        <v>0</v>
      </c>
      <c r="E204" s="58">
        <f>'2020 Sum_Fall Order Form - V12'!$U$23</f>
        <v>0</v>
      </c>
      <c r="F204" s="100">
        <v>1729908</v>
      </c>
      <c r="G204" s="61">
        <f>'2020 Sum_Fall Order Form - V12'!$U$148</f>
        <v>0</v>
      </c>
      <c r="H204" s="60">
        <f>'2020 Sum_Fall Order Form - V12'!$G$18</f>
        <v>0</v>
      </c>
      <c r="J204" s="106">
        <v>12236</v>
      </c>
    </row>
    <row r="205" spans="1:10">
      <c r="A205" s="100">
        <v>204</v>
      </c>
      <c r="B205" s="57" t="s">
        <v>257</v>
      </c>
      <c r="D205" s="58">
        <f>'2020 Sum_Fall Order Form - V12'!$U$23</f>
        <v>0</v>
      </c>
      <c r="E205" s="58">
        <f>'2020 Sum_Fall Order Form - V12'!$U$23</f>
        <v>0</v>
      </c>
      <c r="F205" s="100" t="s">
        <v>642</v>
      </c>
      <c r="G205" s="61">
        <f>'2020 Sum_Fall Order Form - V12'!$V$148</f>
        <v>0</v>
      </c>
      <c r="H205" s="60">
        <f>'2020 Sum_Fall Order Form - V12'!$G$18</f>
        <v>0</v>
      </c>
      <c r="J205" s="106">
        <v>12237</v>
      </c>
    </row>
    <row r="206" spans="1:10">
      <c r="A206" s="100">
        <v>205</v>
      </c>
      <c r="B206" s="57" t="s">
        <v>258</v>
      </c>
      <c r="D206" s="58">
        <f>'2020 Sum_Fall Order Form - V12'!$U$23</f>
        <v>0</v>
      </c>
      <c r="E206" s="58">
        <f>'2020 Sum_Fall Order Form - V12'!$U$23</f>
        <v>0</v>
      </c>
      <c r="F206" s="100">
        <v>1730300</v>
      </c>
      <c r="G206" s="61">
        <f>'2020 Sum_Fall Order Form - V12'!$U$149</f>
        <v>0</v>
      </c>
      <c r="H206" s="60">
        <f>'2020 Sum_Fall Order Form - V12'!$G$18</f>
        <v>0</v>
      </c>
      <c r="J206" s="106">
        <v>18837</v>
      </c>
    </row>
    <row r="207" spans="1:10">
      <c r="A207" s="100">
        <v>206</v>
      </c>
      <c r="B207" s="57" t="s">
        <v>258</v>
      </c>
      <c r="D207" s="58">
        <f>'2020 Sum_Fall Order Form - V12'!$U$23</f>
        <v>0</v>
      </c>
      <c r="E207" s="58">
        <f>'2020 Sum_Fall Order Form - V12'!$U$23</f>
        <v>0</v>
      </c>
      <c r="F207" s="100" t="s">
        <v>643</v>
      </c>
      <c r="G207" s="61">
        <f>'2020 Sum_Fall Order Form - V12'!$V$149</f>
        <v>0</v>
      </c>
      <c r="H207" s="60">
        <f>'2020 Sum_Fall Order Form - V12'!$G$18</f>
        <v>0</v>
      </c>
      <c r="J207" s="106">
        <v>18338</v>
      </c>
    </row>
    <row r="208" spans="1:10">
      <c r="A208" s="100">
        <v>207</v>
      </c>
      <c r="B208" s="57" t="s">
        <v>260</v>
      </c>
      <c r="D208" s="58">
        <f>'2020 Sum_Fall Order Form - V12'!$U$23</f>
        <v>0</v>
      </c>
      <c r="E208" s="58">
        <f>'2020 Sum_Fall Order Form - V12'!$U$23</f>
        <v>0</v>
      </c>
      <c r="F208" s="100">
        <v>1730400</v>
      </c>
      <c r="G208" s="61">
        <f>'2020 Sum_Fall Order Form - V12'!$U$150</f>
        <v>0</v>
      </c>
      <c r="H208" s="60">
        <f>'2020 Sum_Fall Order Form - V12'!$G$18</f>
        <v>0</v>
      </c>
      <c r="J208" s="106">
        <v>4961</v>
      </c>
    </row>
    <row r="209" spans="1:10">
      <c r="A209" s="100">
        <v>208</v>
      </c>
      <c r="B209" s="57" t="s">
        <v>260</v>
      </c>
      <c r="D209" s="58">
        <f>'2020 Sum_Fall Order Form - V12'!$U$23</f>
        <v>0</v>
      </c>
      <c r="E209" s="58">
        <f>'2020 Sum_Fall Order Form - V12'!$U$23</f>
        <v>0</v>
      </c>
      <c r="F209" s="100" t="s">
        <v>644</v>
      </c>
      <c r="G209" s="61">
        <f>'2020 Sum_Fall Order Form - V12'!$V$150</f>
        <v>0</v>
      </c>
      <c r="H209" s="60">
        <f>'2020 Sum_Fall Order Form - V12'!$G$18</f>
        <v>0</v>
      </c>
      <c r="J209" s="106">
        <v>4962</v>
      </c>
    </row>
    <row r="210" spans="1:10">
      <c r="A210" s="100">
        <v>209</v>
      </c>
      <c r="B210" s="57" t="s">
        <v>262</v>
      </c>
      <c r="D210" s="58">
        <f>'2020 Sum_Fall Order Form - V12'!$U$23</f>
        <v>0</v>
      </c>
      <c r="E210" s="58">
        <f>'2020 Sum_Fall Order Form - V12'!$U$23</f>
        <v>0</v>
      </c>
      <c r="F210" s="100">
        <v>1730667</v>
      </c>
      <c r="G210" s="61">
        <f>'2020 Sum_Fall Order Form - V12'!$U$152</f>
        <v>0</v>
      </c>
      <c r="H210" s="60">
        <f>'2020 Sum_Fall Order Form - V12'!$G$18</f>
        <v>0</v>
      </c>
      <c r="J210" s="106">
        <v>18128</v>
      </c>
    </row>
    <row r="211" spans="1:10">
      <c r="A211" s="100">
        <v>210</v>
      </c>
      <c r="B211" s="57" t="s">
        <v>262</v>
      </c>
      <c r="D211" s="58">
        <f>'2020 Sum_Fall Order Form - V12'!$U$23</f>
        <v>0</v>
      </c>
      <c r="E211" s="58">
        <f>'2020 Sum_Fall Order Form - V12'!$U$23</f>
        <v>0</v>
      </c>
      <c r="F211" s="100" t="s">
        <v>645</v>
      </c>
      <c r="G211" s="61">
        <f>'2020 Sum_Fall Order Form - V12'!$V$152</f>
        <v>0</v>
      </c>
      <c r="H211" s="60">
        <f>'2020 Sum_Fall Order Form - V12'!$G$18</f>
        <v>0</v>
      </c>
      <c r="J211" s="106">
        <v>18127</v>
      </c>
    </row>
    <row r="212" spans="1:10">
      <c r="A212" s="100">
        <v>211</v>
      </c>
      <c r="B212" s="57" t="s">
        <v>264</v>
      </c>
      <c r="D212" s="58">
        <f>'2020 Sum_Fall Order Form - V12'!$U$23</f>
        <v>0</v>
      </c>
      <c r="E212" s="58">
        <f>'2020 Sum_Fall Order Form - V12'!$U$23</f>
        <v>0</v>
      </c>
      <c r="F212" s="100">
        <v>1730707</v>
      </c>
      <c r="G212" s="61">
        <f>'2020 Sum_Fall Order Form - V12'!$U$153</f>
        <v>0</v>
      </c>
      <c r="H212" s="60">
        <f>'2020 Sum_Fall Order Form - V12'!$G$18</f>
        <v>0</v>
      </c>
      <c r="J212" s="106">
        <v>18130</v>
      </c>
    </row>
    <row r="213" spans="1:10">
      <c r="A213" s="100">
        <v>212</v>
      </c>
      <c r="B213" s="57" t="s">
        <v>264</v>
      </c>
      <c r="D213" s="58">
        <f>'2020 Sum_Fall Order Form - V12'!$U$23</f>
        <v>0</v>
      </c>
      <c r="E213" s="58">
        <f>'2020 Sum_Fall Order Form - V12'!$U$23</f>
        <v>0</v>
      </c>
      <c r="F213" s="100" t="s">
        <v>646</v>
      </c>
      <c r="G213" s="61">
        <f>'2020 Sum_Fall Order Form - V12'!$V$153</f>
        <v>0</v>
      </c>
      <c r="H213" s="60">
        <f>'2020 Sum_Fall Order Form - V12'!$G$18</f>
        <v>0</v>
      </c>
      <c r="J213" s="106">
        <v>18129</v>
      </c>
    </row>
    <row r="214" spans="1:10">
      <c r="A214" s="100">
        <v>213</v>
      </c>
      <c r="B214" s="57" t="s">
        <v>266</v>
      </c>
      <c r="D214" s="58">
        <f>'2020 Sum_Fall Order Form - V12'!$U$23</f>
        <v>0</v>
      </c>
      <c r="E214" s="58">
        <f>'2020 Sum_Fall Order Form - V12'!$U$23</f>
        <v>0</v>
      </c>
      <c r="F214" s="100">
        <v>1730907</v>
      </c>
      <c r="G214" s="61">
        <f>'2020 Sum_Fall Order Form - V12'!$U$154</f>
        <v>0</v>
      </c>
      <c r="H214" s="60">
        <f>'2020 Sum_Fall Order Form - V12'!$G$18</f>
        <v>0</v>
      </c>
      <c r="J214" s="106">
        <v>18131</v>
      </c>
    </row>
    <row r="215" spans="1:10">
      <c r="A215" s="100">
        <v>214</v>
      </c>
      <c r="B215" s="57" t="s">
        <v>266</v>
      </c>
      <c r="D215" s="58">
        <f>'2020 Sum_Fall Order Form - V12'!$U$23</f>
        <v>0</v>
      </c>
      <c r="E215" s="58">
        <f>'2020 Sum_Fall Order Form - V12'!$U$23</f>
        <v>0</v>
      </c>
      <c r="F215" s="100" t="s">
        <v>647</v>
      </c>
      <c r="G215" s="61">
        <f>'2020 Sum_Fall Order Form - V12'!$V$154</f>
        <v>0</v>
      </c>
      <c r="H215" s="60">
        <f>'2020 Sum_Fall Order Form - V12'!$G$18</f>
        <v>0</v>
      </c>
      <c r="J215" s="106">
        <v>18132</v>
      </c>
    </row>
    <row r="216" spans="1:10">
      <c r="A216" s="100">
        <v>215</v>
      </c>
      <c r="B216" s="57" t="s">
        <v>269</v>
      </c>
      <c r="D216" s="58">
        <f>'2020 Sum_Fall Order Form - V12'!$U$23</f>
        <v>0</v>
      </c>
      <c r="E216" s="58">
        <f>'2020 Sum_Fall Order Form - V12'!$U$23</f>
        <v>0</v>
      </c>
      <c r="F216" s="100">
        <v>1731017</v>
      </c>
      <c r="G216" s="61">
        <f>'2020 Sum_Fall Order Form - V12'!$U$155</f>
        <v>0</v>
      </c>
      <c r="H216" s="60">
        <f>'2020 Sum_Fall Order Form - V12'!$G$18</f>
        <v>0</v>
      </c>
      <c r="J216" s="106">
        <v>18133</v>
      </c>
    </row>
    <row r="217" spans="1:10">
      <c r="A217" s="100">
        <v>216</v>
      </c>
      <c r="B217" s="57" t="s">
        <v>269</v>
      </c>
      <c r="D217" s="58">
        <f>'2020 Sum_Fall Order Form - V12'!$U$23</f>
        <v>0</v>
      </c>
      <c r="E217" s="58">
        <f>'2020 Sum_Fall Order Form - V12'!$U$23</f>
        <v>0</v>
      </c>
      <c r="F217" s="100" t="s">
        <v>648</v>
      </c>
      <c r="G217" s="61">
        <f>'2020 Sum_Fall Order Form - V12'!$V$155</f>
        <v>0</v>
      </c>
      <c r="H217" s="60">
        <f>'2020 Sum_Fall Order Form - V12'!$G$18</f>
        <v>0</v>
      </c>
      <c r="J217" s="106">
        <v>18134</v>
      </c>
    </row>
    <row r="218" spans="1:10">
      <c r="A218" s="100">
        <v>217</v>
      </c>
      <c r="B218" s="57" t="s">
        <v>272</v>
      </c>
      <c r="D218" s="58">
        <f>'2020 Sum_Fall Order Form - V12'!$U$23</f>
        <v>0</v>
      </c>
      <c r="E218" s="58">
        <f>'2020 Sum_Fall Order Form - V12'!$U$23</f>
        <v>0</v>
      </c>
      <c r="F218" s="100">
        <v>1731027</v>
      </c>
      <c r="G218" s="61">
        <f>'2020 Sum_Fall Order Form - V12'!$U$156</f>
        <v>0</v>
      </c>
      <c r="H218" s="60">
        <f>'2020 Sum_Fall Order Form - V12'!$G$18</f>
        <v>0</v>
      </c>
      <c r="J218" s="106">
        <v>18135</v>
      </c>
    </row>
    <row r="219" spans="1:10">
      <c r="A219" s="100">
        <v>218</v>
      </c>
      <c r="B219" s="57" t="s">
        <v>272</v>
      </c>
      <c r="D219" s="58">
        <f>'2020 Sum_Fall Order Form - V12'!$U$23</f>
        <v>0</v>
      </c>
      <c r="E219" s="58">
        <f>'2020 Sum_Fall Order Form - V12'!$U$23</f>
        <v>0</v>
      </c>
      <c r="F219" s="100" t="s">
        <v>649</v>
      </c>
      <c r="G219" s="61">
        <f>'2020 Sum_Fall Order Form - V12'!$V$156</f>
        <v>0</v>
      </c>
      <c r="H219" s="60">
        <f>'2020 Sum_Fall Order Form - V12'!$G$18</f>
        <v>0</v>
      </c>
      <c r="J219" s="106">
        <v>18136</v>
      </c>
    </row>
    <row r="220" spans="1:10">
      <c r="A220" s="100">
        <v>219</v>
      </c>
      <c r="B220" s="57" t="s">
        <v>274</v>
      </c>
      <c r="D220" s="58">
        <f>'2020 Sum_Fall Order Form - V12'!$U$23</f>
        <v>0</v>
      </c>
      <c r="E220" s="58">
        <f>'2020 Sum_Fall Order Form - V12'!$U$23</f>
        <v>0</v>
      </c>
      <c r="F220" s="100">
        <v>1731047</v>
      </c>
      <c r="G220" s="61">
        <f>'2020 Sum_Fall Order Form - V12'!$U$157</f>
        <v>0</v>
      </c>
      <c r="H220" s="60">
        <f>'2020 Sum_Fall Order Form - V12'!$G$18</f>
        <v>0</v>
      </c>
      <c r="J220" s="106">
        <v>19892</v>
      </c>
    </row>
    <row r="221" spans="1:10">
      <c r="A221" s="100">
        <v>220</v>
      </c>
      <c r="B221" s="57" t="s">
        <v>274</v>
      </c>
      <c r="D221" s="58">
        <f>'2020 Sum_Fall Order Form - V12'!$U$23</f>
        <v>0</v>
      </c>
      <c r="E221" s="58">
        <f>'2020 Sum_Fall Order Form - V12'!$U$23</f>
        <v>0</v>
      </c>
      <c r="F221" s="100" t="s">
        <v>650</v>
      </c>
      <c r="G221" s="61">
        <f>'2020 Sum_Fall Order Form - V12'!$V$157</f>
        <v>0</v>
      </c>
      <c r="H221" s="60">
        <f>'2020 Sum_Fall Order Form - V12'!$G$18</f>
        <v>0</v>
      </c>
      <c r="J221" s="106">
        <v>19891</v>
      </c>
    </row>
    <row r="222" spans="1:10">
      <c r="A222" s="100">
        <v>221</v>
      </c>
      <c r="B222" s="57" t="s">
        <v>276</v>
      </c>
      <c r="D222" s="58">
        <f>'2020 Sum_Fall Order Form - V12'!$U$23</f>
        <v>0</v>
      </c>
      <c r="E222" s="58">
        <f>'2020 Sum_Fall Order Form - V12'!$U$23</f>
        <v>0</v>
      </c>
      <c r="F222" s="100">
        <v>1730997</v>
      </c>
      <c r="G222" s="61">
        <f>'2020 Sum_Fall Order Form - V12'!$U$158</f>
        <v>0</v>
      </c>
      <c r="H222" s="60">
        <f>'2020 Sum_Fall Order Form - V12'!$G$18</f>
        <v>0</v>
      </c>
      <c r="J222" s="106">
        <v>18137</v>
      </c>
    </row>
    <row r="223" spans="1:10">
      <c r="A223" s="100">
        <v>222</v>
      </c>
      <c r="B223" s="57" t="s">
        <v>276</v>
      </c>
      <c r="D223" s="58">
        <f>'2020 Sum_Fall Order Form - V12'!$U$23</f>
        <v>0</v>
      </c>
      <c r="E223" s="58">
        <f>'2020 Sum_Fall Order Form - V12'!$U$23</f>
        <v>0</v>
      </c>
      <c r="F223" s="100" t="s">
        <v>651</v>
      </c>
      <c r="G223" s="61">
        <f>'2020 Sum_Fall Order Form - V12'!$V$158</f>
        <v>0</v>
      </c>
      <c r="H223" s="60">
        <f>'2020 Sum_Fall Order Form - V12'!$G$18</f>
        <v>0</v>
      </c>
      <c r="J223" s="106">
        <v>18138</v>
      </c>
    </row>
    <row r="224" spans="1:10">
      <c r="A224" s="100">
        <v>223</v>
      </c>
      <c r="B224" s="57" t="s">
        <v>279</v>
      </c>
      <c r="D224" s="58">
        <f>'2020 Sum_Fall Order Form - V12'!$U$23</f>
        <v>0</v>
      </c>
      <c r="E224" s="58">
        <f>'2020 Sum_Fall Order Form - V12'!$U$23</f>
        <v>0</v>
      </c>
      <c r="F224" s="100">
        <v>1731227</v>
      </c>
      <c r="G224" s="61">
        <f>'2020 Sum_Fall Order Form - V12'!$U$159</f>
        <v>0</v>
      </c>
      <c r="H224" s="60">
        <f>'2020 Sum_Fall Order Form - V12'!$G$18</f>
        <v>0</v>
      </c>
      <c r="J224" s="106">
        <v>18139</v>
      </c>
    </row>
    <row r="225" spans="1:10">
      <c r="A225" s="100">
        <v>224</v>
      </c>
      <c r="B225" s="57" t="s">
        <v>279</v>
      </c>
      <c r="D225" s="58">
        <f>'2020 Sum_Fall Order Form - V12'!$U$23</f>
        <v>0</v>
      </c>
      <c r="E225" s="58">
        <f>'2020 Sum_Fall Order Form - V12'!$U$23</f>
        <v>0</v>
      </c>
      <c r="F225" s="100" t="s">
        <v>652</v>
      </c>
      <c r="G225" s="61">
        <f>'2020 Sum_Fall Order Form - V12'!$V$159</f>
        <v>0</v>
      </c>
      <c r="H225" s="60">
        <f>'2020 Sum_Fall Order Form - V12'!$G$18</f>
        <v>0</v>
      </c>
      <c r="J225" s="106">
        <v>18140</v>
      </c>
    </row>
    <row r="226" spans="1:10">
      <c r="A226" s="100">
        <v>225</v>
      </c>
      <c r="B226" s="57" t="s">
        <v>282</v>
      </c>
      <c r="D226" s="58">
        <f>'2020 Sum_Fall Order Form - V12'!$U$23</f>
        <v>0</v>
      </c>
      <c r="E226" s="58">
        <f>'2020 Sum_Fall Order Form - V12'!$U$23</f>
        <v>0</v>
      </c>
      <c r="F226" s="100">
        <v>1731277</v>
      </c>
      <c r="G226" s="61">
        <f>'2020 Sum_Fall Order Form - V12'!$U$160</f>
        <v>0</v>
      </c>
      <c r="H226" s="60">
        <f>'2020 Sum_Fall Order Form - V12'!$G$18</f>
        <v>0</v>
      </c>
      <c r="J226" s="106">
        <v>18141</v>
      </c>
    </row>
    <row r="227" spans="1:10">
      <c r="A227" s="100">
        <v>226</v>
      </c>
      <c r="B227" s="57" t="s">
        <v>282</v>
      </c>
      <c r="D227" s="58">
        <f>'2020 Sum_Fall Order Form - V12'!$U$23</f>
        <v>0</v>
      </c>
      <c r="E227" s="58">
        <f>'2020 Sum_Fall Order Form - V12'!$U$23</f>
        <v>0</v>
      </c>
      <c r="F227" s="100" t="s">
        <v>653</v>
      </c>
      <c r="G227" s="61">
        <f>'2020 Sum_Fall Order Form - V12'!$V$160</f>
        <v>0</v>
      </c>
      <c r="H227" s="60">
        <f>'2020 Sum_Fall Order Form - V12'!$G$18</f>
        <v>0</v>
      </c>
      <c r="J227" s="106">
        <v>18142</v>
      </c>
    </row>
    <row r="228" spans="1:10">
      <c r="A228" s="100">
        <v>227</v>
      </c>
      <c r="B228" s="57" t="s">
        <v>284</v>
      </c>
      <c r="D228" s="58">
        <f>'2020 Sum_Fall Order Form - V12'!$U$23</f>
        <v>0</v>
      </c>
      <c r="E228" s="58">
        <f>'2020 Sum_Fall Order Form - V12'!$U$23</f>
        <v>0</v>
      </c>
      <c r="F228" s="100">
        <v>1731327</v>
      </c>
      <c r="G228" s="61">
        <f>'2020 Sum_Fall Order Form - V12'!$U$161</f>
        <v>0</v>
      </c>
      <c r="H228" s="60">
        <f>'2020 Sum_Fall Order Form - V12'!$G$18</f>
        <v>0</v>
      </c>
      <c r="J228" s="106">
        <v>18143</v>
      </c>
    </row>
    <row r="229" spans="1:10">
      <c r="A229" s="100">
        <v>228</v>
      </c>
      <c r="B229" s="57" t="s">
        <v>284</v>
      </c>
      <c r="D229" s="58">
        <f>'2020 Sum_Fall Order Form - V12'!$U$23</f>
        <v>0</v>
      </c>
      <c r="E229" s="58">
        <f>'2020 Sum_Fall Order Form - V12'!$U$23</f>
        <v>0</v>
      </c>
      <c r="F229" s="100" t="s">
        <v>654</v>
      </c>
      <c r="G229" s="61">
        <f>'2020 Sum_Fall Order Form - V12'!$V$161</f>
        <v>0</v>
      </c>
      <c r="H229" s="60">
        <f>'2020 Sum_Fall Order Form - V12'!$G$18</f>
        <v>0</v>
      </c>
      <c r="J229" s="106">
        <v>18144</v>
      </c>
    </row>
    <row r="230" spans="1:10">
      <c r="A230" s="100">
        <v>229</v>
      </c>
      <c r="B230" s="57" t="s">
        <v>286</v>
      </c>
      <c r="D230" s="58">
        <f>'2020 Sum_Fall Order Form - V12'!$U$23</f>
        <v>0</v>
      </c>
      <c r="E230" s="58">
        <f>'2020 Sum_Fall Order Form - V12'!$U$23</f>
        <v>0</v>
      </c>
      <c r="F230" s="100">
        <v>1731347</v>
      </c>
      <c r="G230" s="61">
        <f>'2020 Sum_Fall Order Form - V12'!$U$162</f>
        <v>0</v>
      </c>
      <c r="H230" s="60">
        <f>'2020 Sum_Fall Order Form - V12'!$G$18</f>
        <v>0</v>
      </c>
      <c r="J230" s="106">
        <v>19894</v>
      </c>
    </row>
    <row r="231" spans="1:10">
      <c r="A231" s="100">
        <v>230</v>
      </c>
      <c r="B231" s="57" t="s">
        <v>286</v>
      </c>
      <c r="D231" s="58">
        <f>'2020 Sum_Fall Order Form - V12'!$U$23</f>
        <v>0</v>
      </c>
      <c r="E231" s="58">
        <f>'2020 Sum_Fall Order Form - V12'!$U$23</f>
        <v>0</v>
      </c>
      <c r="F231" s="100" t="s">
        <v>655</v>
      </c>
      <c r="G231" s="61">
        <f>'2020 Sum_Fall Order Form - V12'!$V$162</f>
        <v>0</v>
      </c>
      <c r="H231" s="60">
        <f>'2020 Sum_Fall Order Form - V12'!$G$18</f>
        <v>0</v>
      </c>
      <c r="J231" s="106">
        <v>19893</v>
      </c>
    </row>
    <row r="232" spans="1:10">
      <c r="A232" s="100">
        <v>231</v>
      </c>
      <c r="B232" s="57" t="s">
        <v>287</v>
      </c>
      <c r="D232" s="58">
        <f>'2020 Sum_Fall Order Form - V12'!$U$23</f>
        <v>0</v>
      </c>
      <c r="E232" s="58">
        <f>'2020 Sum_Fall Order Form - V12'!$U$23</f>
        <v>0</v>
      </c>
      <c r="F232" s="100">
        <v>1731337</v>
      </c>
      <c r="G232" s="61">
        <f>'2020 Sum_Fall Order Form - V12'!$U$163</f>
        <v>0</v>
      </c>
      <c r="H232" s="60">
        <f>'2020 Sum_Fall Order Form - V12'!$G$18</f>
        <v>0</v>
      </c>
      <c r="J232" s="106">
        <v>18248</v>
      </c>
    </row>
    <row r="233" spans="1:10">
      <c r="A233" s="100">
        <v>232</v>
      </c>
      <c r="B233" s="57" t="s">
        <v>287</v>
      </c>
      <c r="D233" s="58">
        <f>'2020 Sum_Fall Order Form - V12'!$U$23</f>
        <v>0</v>
      </c>
      <c r="E233" s="58">
        <f>'2020 Sum_Fall Order Form - V12'!$U$23</f>
        <v>0</v>
      </c>
      <c r="F233" s="100" t="s">
        <v>656</v>
      </c>
      <c r="G233" s="61">
        <f>'2020 Sum_Fall Order Form - V12'!$V$163</f>
        <v>0</v>
      </c>
      <c r="H233" s="60">
        <f>'2020 Sum_Fall Order Form - V12'!$G$18</f>
        <v>0</v>
      </c>
      <c r="J233" s="106">
        <v>18249</v>
      </c>
    </row>
    <row r="234" spans="1:10">
      <c r="A234" s="100">
        <v>233</v>
      </c>
      <c r="B234" s="57" t="s">
        <v>289</v>
      </c>
      <c r="D234" s="58">
        <f>'2020 Sum_Fall Order Form - V12'!$U$23</f>
        <v>0</v>
      </c>
      <c r="E234" s="58">
        <f>'2020 Sum_Fall Order Form - V12'!$U$23</f>
        <v>0</v>
      </c>
      <c r="F234" s="100">
        <v>1731407</v>
      </c>
      <c r="G234" s="61">
        <f>'2020 Sum_Fall Order Form - V12'!$U$164</f>
        <v>0</v>
      </c>
      <c r="H234" s="60">
        <f>'2020 Sum_Fall Order Form - V12'!$G$18</f>
        <v>0</v>
      </c>
      <c r="J234" s="106">
        <v>18146</v>
      </c>
    </row>
    <row r="235" spans="1:10">
      <c r="A235" s="100">
        <v>234</v>
      </c>
      <c r="B235" s="57" t="s">
        <v>289</v>
      </c>
      <c r="D235" s="58">
        <f>'2020 Sum_Fall Order Form - V12'!$U$23</f>
        <v>0</v>
      </c>
      <c r="E235" s="58">
        <f>'2020 Sum_Fall Order Form - V12'!$U$23</f>
        <v>0</v>
      </c>
      <c r="F235" s="100" t="s">
        <v>657</v>
      </c>
      <c r="G235" s="61">
        <f>'2020 Sum_Fall Order Form - V12'!$V$164</f>
        <v>0</v>
      </c>
      <c r="H235" s="60">
        <f>'2020 Sum_Fall Order Form - V12'!$G$18</f>
        <v>0</v>
      </c>
      <c r="J235" s="106">
        <v>18145</v>
      </c>
    </row>
    <row r="236" spans="1:10">
      <c r="A236" s="100">
        <v>235</v>
      </c>
      <c r="B236" s="57" t="s">
        <v>291</v>
      </c>
      <c r="D236" s="58">
        <f>'2020 Sum_Fall Order Form - V12'!$U$23</f>
        <v>0</v>
      </c>
      <c r="E236" s="58">
        <f>'2020 Sum_Fall Order Form - V12'!$U$23</f>
        <v>0</v>
      </c>
      <c r="F236" s="100">
        <v>1731807</v>
      </c>
      <c r="G236" s="61">
        <f>'2020 Sum_Fall Order Form - V12'!$U$165</f>
        <v>0</v>
      </c>
      <c r="H236" s="60">
        <f>'2020 Sum_Fall Order Form - V12'!$G$18</f>
        <v>0</v>
      </c>
      <c r="J236" s="106">
        <v>18148</v>
      </c>
    </row>
    <row r="237" spans="1:10">
      <c r="A237" s="100">
        <v>236</v>
      </c>
      <c r="B237" s="57" t="s">
        <v>291</v>
      </c>
      <c r="D237" s="58">
        <f>'2020 Sum_Fall Order Form - V12'!$U$23</f>
        <v>0</v>
      </c>
      <c r="E237" s="58">
        <f>'2020 Sum_Fall Order Form - V12'!$U$23</f>
        <v>0</v>
      </c>
      <c r="F237" s="100" t="s">
        <v>658</v>
      </c>
      <c r="G237" s="61">
        <f>'2020 Sum_Fall Order Form - V12'!$V$165</f>
        <v>0</v>
      </c>
      <c r="H237" s="60">
        <f>'2020 Sum_Fall Order Form - V12'!$G$18</f>
        <v>0</v>
      </c>
      <c r="J237" s="106">
        <v>18147</v>
      </c>
    </row>
    <row r="238" spans="1:10">
      <c r="A238" s="100">
        <v>237</v>
      </c>
      <c r="B238" s="57" t="s">
        <v>292</v>
      </c>
      <c r="D238" s="58">
        <f>'2020 Sum_Fall Order Form - V12'!$U$23</f>
        <v>0</v>
      </c>
      <c r="E238" s="58">
        <f>'2020 Sum_Fall Order Form - V12'!$U$23</f>
        <v>0</v>
      </c>
      <c r="F238" s="100">
        <v>1731427</v>
      </c>
      <c r="G238" s="61">
        <f>'2020 Sum_Fall Order Form - V12'!$U$166</f>
        <v>0</v>
      </c>
      <c r="H238" s="60">
        <f>'2020 Sum_Fall Order Form - V12'!$G$18</f>
        <v>0</v>
      </c>
      <c r="J238" s="106">
        <v>18149</v>
      </c>
    </row>
    <row r="239" spans="1:10">
      <c r="A239" s="100">
        <v>238</v>
      </c>
      <c r="B239" s="57" t="s">
        <v>292</v>
      </c>
      <c r="D239" s="58">
        <f>'2020 Sum_Fall Order Form - V12'!$U$23</f>
        <v>0</v>
      </c>
      <c r="E239" s="58">
        <f>'2020 Sum_Fall Order Form - V12'!$U$23</f>
        <v>0</v>
      </c>
      <c r="F239" s="100" t="s">
        <v>659</v>
      </c>
      <c r="G239" s="61">
        <f>'2020 Sum_Fall Order Form - V12'!$V$166</f>
        <v>0</v>
      </c>
      <c r="H239" s="60">
        <f>'2020 Sum_Fall Order Form - V12'!$G$18</f>
        <v>0</v>
      </c>
      <c r="J239" s="106">
        <v>18150</v>
      </c>
    </row>
    <row r="240" spans="1:10">
      <c r="A240" s="100">
        <v>239</v>
      </c>
      <c r="B240" s="57" t="s">
        <v>295</v>
      </c>
      <c r="D240" s="58">
        <f>'2020 Sum_Fall Order Form - V12'!$U$23</f>
        <v>0</v>
      </c>
      <c r="E240" s="58">
        <f>'2020 Sum_Fall Order Form - V12'!$U$23</f>
        <v>0</v>
      </c>
      <c r="F240" s="100">
        <v>1731557</v>
      </c>
      <c r="G240" s="61">
        <f>'2020 Sum_Fall Order Form - V12'!$U$167</f>
        <v>0</v>
      </c>
      <c r="H240" s="60">
        <f>'2020 Sum_Fall Order Form - V12'!$G$18</f>
        <v>0</v>
      </c>
      <c r="J240" s="106">
        <v>18154</v>
      </c>
    </row>
    <row r="241" spans="1:10">
      <c r="A241" s="100">
        <v>240</v>
      </c>
      <c r="B241" s="57" t="s">
        <v>295</v>
      </c>
      <c r="D241" s="58">
        <f>'2020 Sum_Fall Order Form - V12'!$U$23</f>
        <v>0</v>
      </c>
      <c r="E241" s="58">
        <f>'2020 Sum_Fall Order Form - V12'!$U$23</f>
        <v>0</v>
      </c>
      <c r="F241" s="100" t="s">
        <v>660</v>
      </c>
      <c r="G241" s="61">
        <f>'2020 Sum_Fall Order Form - V12'!$V$167</f>
        <v>0</v>
      </c>
      <c r="H241" s="60">
        <f>'2020 Sum_Fall Order Form - V12'!$G$18</f>
        <v>0</v>
      </c>
      <c r="J241" s="106">
        <v>18153</v>
      </c>
    </row>
    <row r="242" spans="1:10">
      <c r="A242" s="100">
        <v>241</v>
      </c>
      <c r="B242" s="57" t="s">
        <v>298</v>
      </c>
      <c r="D242" s="58">
        <f>'2020 Sum_Fall Order Form - V12'!$U$23</f>
        <v>0</v>
      </c>
      <c r="E242" s="58">
        <f>'2020 Sum_Fall Order Form - V12'!$U$23</f>
        <v>0</v>
      </c>
      <c r="F242" s="100">
        <v>1732147</v>
      </c>
      <c r="G242" s="61">
        <f>'2020 Sum_Fall Order Form - V12'!$U$169</f>
        <v>0</v>
      </c>
      <c r="H242" s="60">
        <f>'2020 Sum_Fall Order Form - V12'!$G$18</f>
        <v>0</v>
      </c>
      <c r="J242" s="106">
        <v>18155</v>
      </c>
    </row>
    <row r="243" spans="1:10">
      <c r="A243" s="100">
        <v>242</v>
      </c>
      <c r="B243" s="57" t="s">
        <v>298</v>
      </c>
      <c r="D243" s="58">
        <f>'2020 Sum_Fall Order Form - V12'!$U$23</f>
        <v>0</v>
      </c>
      <c r="E243" s="58">
        <f>'2020 Sum_Fall Order Form - V12'!$U$23</f>
        <v>0</v>
      </c>
      <c r="F243" s="100" t="s">
        <v>661</v>
      </c>
      <c r="G243" s="61">
        <f>'2020 Sum_Fall Order Form - V12'!$V$169</f>
        <v>0</v>
      </c>
      <c r="H243" s="60">
        <f>'2020 Sum_Fall Order Form - V12'!$G$18</f>
        <v>0</v>
      </c>
      <c r="J243" s="106">
        <v>18156</v>
      </c>
    </row>
    <row r="244" spans="1:10">
      <c r="A244" s="100">
        <v>243</v>
      </c>
      <c r="B244" s="57" t="s">
        <v>301</v>
      </c>
      <c r="D244" s="58">
        <f>'2020 Sum_Fall Order Form - V12'!$U$23</f>
        <v>0</v>
      </c>
      <c r="E244" s="58">
        <f>'2020 Sum_Fall Order Form - V12'!$U$23</f>
        <v>0</v>
      </c>
      <c r="F244" s="100">
        <v>1732167</v>
      </c>
      <c r="G244" s="61">
        <f>'2020 Sum_Fall Order Form - V12'!$U$170</f>
        <v>0</v>
      </c>
      <c r="H244" s="60">
        <f>'2020 Sum_Fall Order Form - V12'!$G$18</f>
        <v>0</v>
      </c>
      <c r="J244" s="106">
        <v>18159</v>
      </c>
    </row>
    <row r="245" spans="1:10">
      <c r="A245" s="100">
        <v>244</v>
      </c>
      <c r="B245" s="57" t="s">
        <v>301</v>
      </c>
      <c r="D245" s="58">
        <f>'2020 Sum_Fall Order Form - V12'!$U$23</f>
        <v>0</v>
      </c>
      <c r="E245" s="58">
        <f>'2020 Sum_Fall Order Form - V12'!$U$23</f>
        <v>0</v>
      </c>
      <c r="F245" s="100" t="s">
        <v>662</v>
      </c>
      <c r="G245" s="61">
        <f>'2020 Sum_Fall Order Form - V12'!$V$170</f>
        <v>0</v>
      </c>
      <c r="H245" s="60">
        <f>'2020 Sum_Fall Order Form - V12'!$G$18</f>
        <v>0</v>
      </c>
      <c r="J245" s="106">
        <v>18160</v>
      </c>
    </row>
    <row r="246" spans="1:10">
      <c r="A246" s="100">
        <v>245</v>
      </c>
      <c r="B246" s="57" t="s">
        <v>304</v>
      </c>
      <c r="D246" s="58">
        <f>'2020 Sum_Fall Order Form - V12'!$U$23</f>
        <v>0</v>
      </c>
      <c r="E246" s="58">
        <f>'2020 Sum_Fall Order Form - V12'!$U$23</f>
        <v>0</v>
      </c>
      <c r="F246" s="100">
        <v>1732177</v>
      </c>
      <c r="G246" s="61">
        <f>'2020 Sum_Fall Order Form - V12'!$U$171</f>
        <v>0</v>
      </c>
      <c r="H246" s="60">
        <f>'2020 Sum_Fall Order Form - V12'!$G$18</f>
        <v>0</v>
      </c>
      <c r="J246" s="106">
        <v>18161</v>
      </c>
    </row>
    <row r="247" spans="1:10">
      <c r="A247" s="100">
        <v>246</v>
      </c>
      <c r="B247" s="57" t="s">
        <v>304</v>
      </c>
      <c r="D247" s="58">
        <f>'2020 Sum_Fall Order Form - V12'!$U$23</f>
        <v>0</v>
      </c>
      <c r="E247" s="58">
        <f>'2020 Sum_Fall Order Form - V12'!$U$23</f>
        <v>0</v>
      </c>
      <c r="F247" s="100" t="s">
        <v>663</v>
      </c>
      <c r="G247" s="61">
        <f>'2020 Sum_Fall Order Form - V12'!$V$171</f>
        <v>0</v>
      </c>
      <c r="H247" s="60">
        <f>'2020 Sum_Fall Order Form - V12'!$G$18</f>
        <v>0</v>
      </c>
      <c r="J247" s="106">
        <v>18162</v>
      </c>
    </row>
    <row r="248" spans="1:10">
      <c r="A248" s="100">
        <v>247</v>
      </c>
      <c r="B248" s="57" t="s">
        <v>308</v>
      </c>
      <c r="D248" s="58">
        <f>'2020 Sum_Fall Order Form - V12'!$U$23</f>
        <v>0</v>
      </c>
      <c r="E248" s="58">
        <f>'2020 Sum_Fall Order Form - V12'!$U$23</f>
        <v>0</v>
      </c>
      <c r="F248" s="100">
        <v>7532857</v>
      </c>
      <c r="G248" s="61">
        <f>'2020 Sum_Fall Order Form - V12'!$U$173</f>
        <v>0</v>
      </c>
      <c r="H248" s="60">
        <f>'2020 Sum_Fall Order Form - V12'!$G$18</f>
        <v>0</v>
      </c>
      <c r="J248" s="106">
        <v>19629</v>
      </c>
    </row>
    <row r="249" spans="1:10">
      <c r="A249" s="100">
        <v>248</v>
      </c>
      <c r="B249" s="57" t="s">
        <v>308</v>
      </c>
      <c r="D249" s="58">
        <f>'2020 Sum_Fall Order Form - V12'!$U$23</f>
        <v>0</v>
      </c>
      <c r="E249" s="58">
        <f>'2020 Sum_Fall Order Form - V12'!$U$23</f>
        <v>0</v>
      </c>
      <c r="F249" s="100" t="s">
        <v>664</v>
      </c>
      <c r="G249" s="61">
        <f>'2020 Sum_Fall Order Form - V12'!$V$173</f>
        <v>0</v>
      </c>
      <c r="H249" s="60">
        <f>'2020 Sum_Fall Order Form - V12'!$G$18</f>
        <v>0</v>
      </c>
      <c r="J249" s="106">
        <v>19630</v>
      </c>
    </row>
    <row r="250" spans="1:10">
      <c r="A250" s="100">
        <v>249</v>
      </c>
      <c r="B250" s="57" t="s">
        <v>310</v>
      </c>
      <c r="D250" s="58">
        <f>'2020 Sum_Fall Order Form - V12'!$U$23</f>
        <v>0</v>
      </c>
      <c r="E250" s="58">
        <f>'2020 Sum_Fall Order Form - V12'!$U$23</f>
        <v>0</v>
      </c>
      <c r="F250" s="100">
        <v>7532977</v>
      </c>
      <c r="G250" s="61">
        <f>'2020 Sum_Fall Order Form - V12'!$U$174</f>
        <v>0</v>
      </c>
      <c r="H250" s="60">
        <f>'2020 Sum_Fall Order Form - V12'!$G$18</f>
        <v>0</v>
      </c>
      <c r="J250" s="106">
        <v>19631</v>
      </c>
    </row>
    <row r="251" spans="1:10">
      <c r="A251" s="100">
        <v>250</v>
      </c>
      <c r="B251" s="57" t="s">
        <v>310</v>
      </c>
      <c r="D251" s="58">
        <f>'2020 Sum_Fall Order Form - V12'!$U$23</f>
        <v>0</v>
      </c>
      <c r="E251" s="58">
        <f>'2020 Sum_Fall Order Form - V12'!$U$23</f>
        <v>0</v>
      </c>
      <c r="F251" s="100" t="s">
        <v>665</v>
      </c>
      <c r="G251" s="61">
        <f>'2020 Sum_Fall Order Form - V12'!$V$174</f>
        <v>0</v>
      </c>
      <c r="H251" s="60">
        <f>'2020 Sum_Fall Order Form - V12'!$G$18</f>
        <v>0</v>
      </c>
      <c r="J251" s="106">
        <v>19632</v>
      </c>
    </row>
    <row r="252" spans="1:10">
      <c r="A252" s="100">
        <v>251</v>
      </c>
      <c r="B252" s="57" t="s">
        <v>312</v>
      </c>
      <c r="D252" s="58">
        <f>'2020 Sum_Fall Order Form - V12'!$U$23</f>
        <v>0</v>
      </c>
      <c r="E252" s="58">
        <f>'2020 Sum_Fall Order Form - V12'!$U$23</f>
        <v>0</v>
      </c>
      <c r="F252" s="100">
        <v>1733107</v>
      </c>
      <c r="G252" s="61">
        <f>'2020 Sum_Fall Order Form - V12'!$U$175</f>
        <v>0</v>
      </c>
      <c r="H252" s="60">
        <f>'2020 Sum_Fall Order Form - V12'!$G$18</f>
        <v>0</v>
      </c>
      <c r="J252" s="106">
        <v>5307</v>
      </c>
    </row>
    <row r="253" spans="1:10">
      <c r="A253" s="100">
        <v>252</v>
      </c>
      <c r="B253" s="57" t="s">
        <v>312</v>
      </c>
      <c r="D253" s="58">
        <f>'2020 Sum_Fall Order Form - V12'!$U$23</f>
        <v>0</v>
      </c>
      <c r="E253" s="58">
        <f>'2020 Sum_Fall Order Form - V12'!$U$23</f>
        <v>0</v>
      </c>
      <c r="F253" s="100" t="s">
        <v>666</v>
      </c>
      <c r="G253" s="61">
        <f>'2020 Sum_Fall Order Form - V12'!$V$175</f>
        <v>0</v>
      </c>
      <c r="H253" s="60">
        <f>'2020 Sum_Fall Order Form - V12'!$G$18</f>
        <v>0</v>
      </c>
      <c r="J253" s="106">
        <v>5814</v>
      </c>
    </row>
    <row r="254" spans="1:10">
      <c r="A254" s="100">
        <v>253</v>
      </c>
      <c r="B254" s="57" t="s">
        <v>313</v>
      </c>
      <c r="D254" s="58">
        <f>'2020 Sum_Fall Order Form - V12'!$U$23</f>
        <v>0</v>
      </c>
      <c r="E254" s="58">
        <f>'2020 Sum_Fall Order Form - V12'!$U$23</f>
        <v>0</v>
      </c>
      <c r="F254" s="100">
        <v>1733307</v>
      </c>
      <c r="G254" s="61">
        <f>'2020 Sum_Fall Order Form - V12'!$U$176</f>
        <v>0</v>
      </c>
      <c r="H254" s="60">
        <f>'2020 Sum_Fall Order Form - V12'!$G$18</f>
        <v>0</v>
      </c>
      <c r="J254" s="106">
        <v>5394</v>
      </c>
    </row>
    <row r="255" spans="1:10">
      <c r="A255" s="100">
        <v>254</v>
      </c>
      <c r="B255" s="57" t="s">
        <v>313</v>
      </c>
      <c r="D255" s="58">
        <f>'2020 Sum_Fall Order Form - V12'!$U$23</f>
        <v>0</v>
      </c>
      <c r="E255" s="58">
        <f>'2020 Sum_Fall Order Form - V12'!$U$23</f>
        <v>0</v>
      </c>
      <c r="F255" s="100" t="s">
        <v>667</v>
      </c>
      <c r="G255" s="61">
        <f>'2020 Sum_Fall Order Form - V12'!$V$176</f>
        <v>0</v>
      </c>
      <c r="H255" s="60">
        <f>'2020 Sum_Fall Order Form - V12'!$G$18</f>
        <v>0</v>
      </c>
      <c r="J255" s="106">
        <v>5815</v>
      </c>
    </row>
    <row r="256" spans="1:10">
      <c r="A256" s="100">
        <v>255</v>
      </c>
      <c r="B256" s="57" t="s">
        <v>313</v>
      </c>
      <c r="D256" s="58">
        <f>'2020 Sum_Fall Order Form - V12'!$U$23</f>
        <v>0</v>
      </c>
      <c r="E256" s="58">
        <f>'2020 Sum_Fall Order Form - V12'!$U$23</f>
        <v>0</v>
      </c>
      <c r="F256" s="100">
        <v>7533307</v>
      </c>
      <c r="G256" s="61">
        <f>'2020 Sum_Fall Order Form - V12'!$U$177</f>
        <v>0</v>
      </c>
      <c r="H256" s="60">
        <f>'2020 Sum_Fall Order Form - V12'!$G$18</f>
        <v>0</v>
      </c>
      <c r="J256" s="106">
        <v>19634</v>
      </c>
    </row>
    <row r="257" spans="1:10">
      <c r="A257" s="100">
        <v>256</v>
      </c>
      <c r="B257" s="57" t="s">
        <v>313</v>
      </c>
      <c r="D257" s="58">
        <f>'2020 Sum_Fall Order Form - V12'!$U$23</f>
        <v>0</v>
      </c>
      <c r="E257" s="58">
        <f>'2020 Sum_Fall Order Form - V12'!$U$23</f>
        <v>0</v>
      </c>
      <c r="F257" s="100" t="s">
        <v>668</v>
      </c>
      <c r="G257" s="61">
        <f>'2020 Sum_Fall Order Form - V12'!$V$177</f>
        <v>0</v>
      </c>
      <c r="H257" s="60">
        <f>'2020 Sum_Fall Order Form - V12'!$G$18</f>
        <v>0</v>
      </c>
      <c r="J257" s="106">
        <v>19633</v>
      </c>
    </row>
    <row r="258" spans="1:10">
      <c r="A258" s="100">
        <v>257</v>
      </c>
      <c r="B258" s="57" t="s">
        <v>315</v>
      </c>
      <c r="D258" s="58">
        <f>'2020 Sum_Fall Order Form - V12'!$U$23</f>
        <v>0</v>
      </c>
      <c r="E258" s="58">
        <f>'2020 Sum_Fall Order Form - V12'!$U$23</f>
        <v>0</v>
      </c>
      <c r="F258" s="100">
        <v>7133604</v>
      </c>
      <c r="G258" s="61">
        <f>'2020 Sum_Fall Order Form - V12'!$U$178</f>
        <v>0</v>
      </c>
      <c r="H258" s="60">
        <f>'2020 Sum_Fall Order Form - V12'!$G$18</f>
        <v>0</v>
      </c>
      <c r="J258" s="106">
        <v>19715</v>
      </c>
    </row>
    <row r="259" spans="1:10">
      <c r="A259" s="100">
        <v>258</v>
      </c>
      <c r="B259" s="57" t="s">
        <v>315</v>
      </c>
      <c r="D259" s="58">
        <f>'2020 Sum_Fall Order Form - V12'!$U$23</f>
        <v>0</v>
      </c>
      <c r="E259" s="58">
        <f>'2020 Sum_Fall Order Form - V12'!$U$23</f>
        <v>0</v>
      </c>
      <c r="F259" s="100" t="s">
        <v>669</v>
      </c>
      <c r="G259" s="61">
        <f>'2020 Sum_Fall Order Form - V12'!$V$178</f>
        <v>0</v>
      </c>
      <c r="H259" s="60">
        <f>'2020 Sum_Fall Order Form - V12'!$G$18</f>
        <v>0</v>
      </c>
      <c r="J259" s="106">
        <v>19716</v>
      </c>
    </row>
    <row r="260" spans="1:10">
      <c r="A260" s="100">
        <v>259</v>
      </c>
      <c r="B260" s="57" t="s">
        <v>318</v>
      </c>
      <c r="D260" s="58">
        <f>'2020 Sum_Fall Order Form - V12'!$U$23</f>
        <v>0</v>
      </c>
      <c r="E260" s="58">
        <f>'2020 Sum_Fall Order Form - V12'!$U$23</f>
        <v>0</v>
      </c>
      <c r="F260" s="100">
        <v>1734207</v>
      </c>
      <c r="G260" s="61">
        <f>'2020 Sum_Fall Order Form - V12'!$U$179</f>
        <v>0</v>
      </c>
      <c r="H260" s="60">
        <f>'2020 Sum_Fall Order Form - V12'!$G$18</f>
        <v>0</v>
      </c>
      <c r="J260" s="106">
        <v>5324</v>
      </c>
    </row>
    <row r="261" spans="1:10">
      <c r="A261" s="100">
        <v>260</v>
      </c>
      <c r="B261" s="57" t="s">
        <v>318</v>
      </c>
      <c r="D261" s="58">
        <f>'2020 Sum_Fall Order Form - V12'!$U$23</f>
        <v>0</v>
      </c>
      <c r="E261" s="58">
        <f>'2020 Sum_Fall Order Form - V12'!$U$23</f>
        <v>0</v>
      </c>
      <c r="F261" s="100" t="s">
        <v>670</v>
      </c>
      <c r="G261" s="61">
        <f>'2020 Sum_Fall Order Form - V12'!$V$179</f>
        <v>0</v>
      </c>
      <c r="H261" s="60">
        <f>'2020 Sum_Fall Order Form - V12'!$G$18</f>
        <v>0</v>
      </c>
      <c r="J261" s="106">
        <v>5818</v>
      </c>
    </row>
    <row r="262" spans="1:10">
      <c r="A262" s="100">
        <v>261</v>
      </c>
      <c r="B262" s="57" t="s">
        <v>671</v>
      </c>
      <c r="D262" s="58">
        <f>'2020 Sum_Fall Order Form - V12'!$U$23</f>
        <v>0</v>
      </c>
      <c r="E262" s="58">
        <f>'2020 Sum_Fall Order Form - V12'!$U$23</f>
        <v>0</v>
      </c>
      <c r="F262" s="100">
        <v>1733937</v>
      </c>
      <c r="G262" s="61">
        <f>'2020 Sum_Fall Order Form - V12'!$U$180</f>
        <v>0</v>
      </c>
      <c r="H262" s="60">
        <f>'2020 Sum_Fall Order Form - V12'!$G$18</f>
        <v>0</v>
      </c>
      <c r="J262" s="106">
        <v>18163</v>
      </c>
    </row>
    <row r="263" spans="1:10">
      <c r="A263" s="100">
        <v>262</v>
      </c>
      <c r="B263" s="57" t="s">
        <v>671</v>
      </c>
      <c r="D263" s="58">
        <f>'2020 Sum_Fall Order Form - V12'!$U$23</f>
        <v>0</v>
      </c>
      <c r="E263" s="58">
        <f>'2020 Sum_Fall Order Form - V12'!$U$23</f>
        <v>0</v>
      </c>
      <c r="F263" s="100" t="s">
        <v>672</v>
      </c>
      <c r="G263" s="61">
        <f>'2020 Sum_Fall Order Form - V12'!$V$180</f>
        <v>0</v>
      </c>
      <c r="H263" s="60">
        <f>'2020 Sum_Fall Order Form - V12'!$G$18</f>
        <v>0</v>
      </c>
      <c r="J263" s="106">
        <v>18164</v>
      </c>
    </row>
    <row r="264" spans="1:10">
      <c r="A264" s="100">
        <v>263</v>
      </c>
      <c r="B264" s="57" t="s">
        <v>322</v>
      </c>
      <c r="D264" s="58">
        <f>'2020 Sum_Fall Order Form - V12'!$U$23</f>
        <v>0</v>
      </c>
      <c r="E264" s="58">
        <f>'2020 Sum_Fall Order Form - V12'!$U$23</f>
        <v>0</v>
      </c>
      <c r="F264" s="100">
        <v>7533957</v>
      </c>
      <c r="G264" s="61">
        <f>'2020 Sum_Fall Order Form - V12'!$U$181</f>
        <v>0</v>
      </c>
      <c r="H264" s="60">
        <f>'2020 Sum_Fall Order Form - V12'!$G$18</f>
        <v>0</v>
      </c>
      <c r="J264" s="106">
        <v>19635</v>
      </c>
    </row>
    <row r="265" spans="1:10">
      <c r="A265" s="100">
        <v>264</v>
      </c>
      <c r="B265" s="57" t="s">
        <v>322</v>
      </c>
      <c r="D265" s="58">
        <f>'2020 Sum_Fall Order Form - V12'!$U$23</f>
        <v>0</v>
      </c>
      <c r="E265" s="58">
        <f>'2020 Sum_Fall Order Form - V12'!$U$23</f>
        <v>0</v>
      </c>
      <c r="F265" s="100" t="s">
        <v>673</v>
      </c>
      <c r="G265" s="61">
        <f>'2020 Sum_Fall Order Form - V12'!$V$181</f>
        <v>0</v>
      </c>
      <c r="H265" s="60">
        <f>'2020 Sum_Fall Order Form - V12'!$G$18</f>
        <v>0</v>
      </c>
      <c r="J265" s="106">
        <v>19636</v>
      </c>
    </row>
    <row r="266" spans="1:10">
      <c r="A266" s="100">
        <v>265</v>
      </c>
      <c r="B266" s="57" t="s">
        <v>324</v>
      </c>
      <c r="D266" s="58">
        <f>'2020 Sum_Fall Order Form - V12'!$U$23</f>
        <v>0</v>
      </c>
      <c r="E266" s="58">
        <f>'2020 Sum_Fall Order Form - V12'!$U$23</f>
        <v>0</v>
      </c>
      <c r="F266" s="100">
        <v>1733967</v>
      </c>
      <c r="G266" s="61">
        <f>'2020 Sum_Fall Order Form - V12'!$U$182</f>
        <v>0</v>
      </c>
      <c r="H266" s="60">
        <f>'2020 Sum_Fall Order Form - V12'!$G$18</f>
        <v>0</v>
      </c>
      <c r="J266" s="106">
        <v>5397</v>
      </c>
    </row>
    <row r="267" spans="1:10">
      <c r="A267" s="100">
        <v>266</v>
      </c>
      <c r="B267" s="57" t="s">
        <v>324</v>
      </c>
      <c r="D267" s="58">
        <f>'2020 Sum_Fall Order Form - V12'!$U$23</f>
        <v>0</v>
      </c>
      <c r="E267" s="58">
        <f>'2020 Sum_Fall Order Form - V12'!$U$23</f>
        <v>0</v>
      </c>
      <c r="F267" s="100" t="s">
        <v>674</v>
      </c>
      <c r="G267" s="61">
        <f>'2020 Sum_Fall Order Form - V12'!$V$182</f>
        <v>0</v>
      </c>
      <c r="H267" s="60">
        <f>'2020 Sum_Fall Order Form - V12'!$G$18</f>
        <v>0</v>
      </c>
      <c r="J267" s="106">
        <v>5816</v>
      </c>
    </row>
    <row r="268" spans="1:10">
      <c r="A268" s="100">
        <v>267</v>
      </c>
      <c r="B268" s="57" t="s">
        <v>324</v>
      </c>
      <c r="D268" s="58">
        <f>'2020 Sum_Fall Order Form - V12'!$U$23</f>
        <v>0</v>
      </c>
      <c r="E268" s="58">
        <f>'2020 Sum_Fall Order Form - V12'!$U$23</f>
        <v>0</v>
      </c>
      <c r="F268" s="100">
        <v>7533967</v>
      </c>
      <c r="G268" s="61">
        <f>'2020 Sum_Fall Order Form - V12'!$U$183</f>
        <v>0</v>
      </c>
      <c r="H268" s="60">
        <f>'2020 Sum_Fall Order Form - V12'!$G$18</f>
        <v>0</v>
      </c>
      <c r="J268" s="106">
        <v>19638</v>
      </c>
    </row>
    <row r="269" spans="1:10">
      <c r="A269" s="100">
        <v>268</v>
      </c>
      <c r="B269" s="57" t="s">
        <v>324</v>
      </c>
      <c r="D269" s="58">
        <f>'2020 Sum_Fall Order Form - V12'!$U$23</f>
        <v>0</v>
      </c>
      <c r="E269" s="58">
        <f>'2020 Sum_Fall Order Form - V12'!$U$23</f>
        <v>0</v>
      </c>
      <c r="F269" s="100" t="s">
        <v>675</v>
      </c>
      <c r="G269" s="61">
        <f>'2020 Sum_Fall Order Form - V12'!$V$183</f>
        <v>0</v>
      </c>
      <c r="H269" s="60">
        <f>'2020 Sum_Fall Order Form - V12'!$G$18</f>
        <v>0</v>
      </c>
      <c r="J269" s="106">
        <v>19637</v>
      </c>
    </row>
    <row r="270" spans="1:10">
      <c r="A270" s="100">
        <v>269</v>
      </c>
      <c r="B270" s="57" t="s">
        <v>326</v>
      </c>
      <c r="D270" s="58">
        <f>'2020 Sum_Fall Order Form - V12'!$U$23</f>
        <v>0</v>
      </c>
      <c r="E270" s="58">
        <f>'2020 Sum_Fall Order Form - V12'!$U$23</f>
        <v>0</v>
      </c>
      <c r="F270" s="100">
        <v>1734007</v>
      </c>
      <c r="G270" s="61">
        <f>'2020 Sum_Fall Order Form - V12'!$U$184</f>
        <v>0</v>
      </c>
      <c r="H270" s="60">
        <f>'2020 Sum_Fall Order Form - V12'!$G$18</f>
        <v>0</v>
      </c>
      <c r="J270" s="106">
        <v>5355</v>
      </c>
    </row>
    <row r="271" spans="1:10">
      <c r="A271" s="100">
        <v>270</v>
      </c>
      <c r="B271" s="57" t="s">
        <v>326</v>
      </c>
      <c r="D271" s="58">
        <f>'2020 Sum_Fall Order Form - V12'!$U$23</f>
        <v>0</v>
      </c>
      <c r="E271" s="58">
        <f>'2020 Sum_Fall Order Form - V12'!$U$23</f>
        <v>0</v>
      </c>
      <c r="F271" s="100" t="s">
        <v>676</v>
      </c>
      <c r="G271" s="61">
        <f>'2020 Sum_Fall Order Form - V12'!$V$184</f>
        <v>0</v>
      </c>
      <c r="H271" s="60">
        <f>'2020 Sum_Fall Order Form - V12'!$G$18</f>
        <v>0</v>
      </c>
      <c r="J271" s="106">
        <v>5817</v>
      </c>
    </row>
    <row r="272" spans="1:10">
      <c r="A272" s="100">
        <v>271</v>
      </c>
      <c r="B272" s="57" t="s">
        <v>328</v>
      </c>
      <c r="D272" s="58">
        <f>'2020 Sum_Fall Order Form - V12'!$U$23</f>
        <v>0</v>
      </c>
      <c r="E272" s="58">
        <f>'2020 Sum_Fall Order Form - V12'!$U$23</f>
        <v>0</v>
      </c>
      <c r="F272" s="100">
        <v>7534107</v>
      </c>
      <c r="G272" s="61">
        <f>'2020 Sum_Fall Order Form - V12'!$U$185</f>
        <v>0</v>
      </c>
      <c r="H272" s="60">
        <f>'2020 Sum_Fall Order Form - V12'!$G$18</f>
        <v>0</v>
      </c>
      <c r="J272" s="106">
        <v>19639</v>
      </c>
    </row>
    <row r="273" spans="1:10">
      <c r="A273" s="100">
        <v>272</v>
      </c>
      <c r="B273" s="57" t="s">
        <v>328</v>
      </c>
      <c r="D273" s="58">
        <f>'2020 Sum_Fall Order Form - V12'!$U$23</f>
        <v>0</v>
      </c>
      <c r="E273" s="58">
        <f>'2020 Sum_Fall Order Form - V12'!$U$23</f>
        <v>0</v>
      </c>
      <c r="F273" s="100" t="s">
        <v>677</v>
      </c>
      <c r="G273" s="61">
        <f>'2020 Sum_Fall Order Form - V12'!$V$185</f>
        <v>0</v>
      </c>
      <c r="H273" s="60">
        <f>'2020 Sum_Fall Order Form - V12'!$G$18</f>
        <v>0</v>
      </c>
      <c r="J273" s="106">
        <v>19640</v>
      </c>
    </row>
    <row r="274" spans="1:10">
      <c r="A274" s="100">
        <v>273</v>
      </c>
      <c r="B274" s="57" t="s">
        <v>328</v>
      </c>
      <c r="D274" s="58">
        <f>'2020 Sum_Fall Order Form - V12'!$U$23</f>
        <v>0</v>
      </c>
      <c r="E274" s="58">
        <f>'2020 Sum_Fall Order Form - V12'!$U$23</f>
        <v>0</v>
      </c>
      <c r="F274" s="100">
        <v>7134104</v>
      </c>
      <c r="G274" s="61">
        <f>'2020 Sum_Fall Order Form - V12'!$U$186</f>
        <v>0</v>
      </c>
      <c r="H274" s="60">
        <f>'2020 Sum_Fall Order Form - V12'!$G$18</f>
        <v>0</v>
      </c>
      <c r="J274" s="106">
        <v>19717</v>
      </c>
    </row>
    <row r="275" spans="1:10">
      <c r="A275" s="100">
        <v>274</v>
      </c>
      <c r="B275" s="57" t="s">
        <v>328</v>
      </c>
      <c r="D275" s="58">
        <f>'2020 Sum_Fall Order Form - V12'!$U$23</f>
        <v>0</v>
      </c>
      <c r="E275" s="58">
        <f>'2020 Sum_Fall Order Form - V12'!$U$23</f>
        <v>0</v>
      </c>
      <c r="F275" s="100" t="s">
        <v>678</v>
      </c>
      <c r="G275" s="61">
        <f>'2020 Sum_Fall Order Form - V12'!$V$186</f>
        <v>0</v>
      </c>
      <c r="H275" s="60">
        <f>'2020 Sum_Fall Order Form - V12'!$G$18</f>
        <v>0</v>
      </c>
      <c r="J275" s="106">
        <v>19718</v>
      </c>
    </row>
    <row r="276" spans="1:10">
      <c r="A276" s="100">
        <v>275</v>
      </c>
      <c r="B276" s="57" t="s">
        <v>330</v>
      </c>
      <c r="D276" s="58">
        <f>'2020 Sum_Fall Order Form - V12'!$U$23</f>
        <v>0</v>
      </c>
      <c r="E276" s="58">
        <f>'2020 Sum_Fall Order Form - V12'!$U$23</f>
        <v>0</v>
      </c>
      <c r="F276" s="100">
        <v>7534137</v>
      </c>
      <c r="G276" s="61">
        <f>'2020 Sum_Fall Order Form - V12'!$U$187</f>
        <v>0</v>
      </c>
      <c r="H276" s="60">
        <f>'2020 Sum_Fall Order Form - V12'!$G$18</f>
        <v>0</v>
      </c>
      <c r="J276" s="106">
        <v>19641</v>
      </c>
    </row>
    <row r="277" spans="1:10">
      <c r="A277" s="100">
        <v>276</v>
      </c>
      <c r="B277" s="57" t="s">
        <v>330</v>
      </c>
      <c r="D277" s="58">
        <f>'2020 Sum_Fall Order Form - V12'!$U$23</f>
        <v>0</v>
      </c>
      <c r="E277" s="58">
        <f>'2020 Sum_Fall Order Form - V12'!$U$23</f>
        <v>0</v>
      </c>
      <c r="F277" s="100" t="s">
        <v>679</v>
      </c>
      <c r="G277" s="61">
        <f>'2020 Sum_Fall Order Form - V12'!$V$187</f>
        <v>0</v>
      </c>
      <c r="H277" s="60">
        <f>'2020 Sum_Fall Order Form - V12'!$G$18</f>
        <v>0</v>
      </c>
      <c r="J277" s="106">
        <v>19642</v>
      </c>
    </row>
    <row r="278" spans="1:10">
      <c r="A278" s="100">
        <v>277</v>
      </c>
      <c r="B278" s="57" t="s">
        <v>332</v>
      </c>
      <c r="D278" s="58">
        <f>'2020 Sum_Fall Order Form - V12'!$U$23</f>
        <v>0</v>
      </c>
      <c r="E278" s="58">
        <f>'2020 Sum_Fall Order Form - V12'!$U$23</f>
        <v>0</v>
      </c>
      <c r="F278" s="100">
        <v>1734407</v>
      </c>
      <c r="G278" s="61">
        <f>'2020 Sum_Fall Order Form - V12'!$U$188</f>
        <v>0</v>
      </c>
      <c r="H278" s="60">
        <f>'2020 Sum_Fall Order Form - V12'!$G$18</f>
        <v>0</v>
      </c>
      <c r="J278" s="106">
        <v>5297</v>
      </c>
    </row>
    <row r="279" spans="1:10">
      <c r="A279" s="100">
        <v>278</v>
      </c>
      <c r="B279" s="57" t="s">
        <v>332</v>
      </c>
      <c r="D279" s="58">
        <f>'2020 Sum_Fall Order Form - V12'!$U$23</f>
        <v>0</v>
      </c>
      <c r="E279" s="58">
        <f>'2020 Sum_Fall Order Form - V12'!$U$23</f>
        <v>0</v>
      </c>
      <c r="F279" s="100" t="s">
        <v>680</v>
      </c>
      <c r="G279" s="61">
        <f>'2020 Sum_Fall Order Form - V12'!$V$188</f>
        <v>0</v>
      </c>
      <c r="H279" s="60">
        <f>'2020 Sum_Fall Order Form - V12'!$G$18</f>
        <v>0</v>
      </c>
      <c r="J279" s="106">
        <v>5819</v>
      </c>
    </row>
    <row r="280" spans="1:10">
      <c r="A280" s="100">
        <v>279</v>
      </c>
      <c r="B280" s="57" t="s">
        <v>332</v>
      </c>
      <c r="D280" s="58">
        <f>'2020 Sum_Fall Order Form - V12'!$U$23</f>
        <v>0</v>
      </c>
      <c r="E280" s="58">
        <f>'2020 Sum_Fall Order Form - V12'!$U$23</f>
        <v>0</v>
      </c>
      <c r="F280" s="100">
        <v>7534407</v>
      </c>
      <c r="G280" s="61">
        <f>'2020 Sum_Fall Order Form - V12'!$U$189</f>
        <v>0</v>
      </c>
      <c r="H280" s="60">
        <f>'2020 Sum_Fall Order Form - V12'!$G$18</f>
        <v>0</v>
      </c>
      <c r="J280" s="106">
        <v>19644</v>
      </c>
    </row>
    <row r="281" spans="1:10">
      <c r="A281" s="100">
        <v>280</v>
      </c>
      <c r="B281" s="57" t="s">
        <v>332</v>
      </c>
      <c r="D281" s="58">
        <f>'2020 Sum_Fall Order Form - V12'!$U$23</f>
        <v>0</v>
      </c>
      <c r="E281" s="58">
        <f>'2020 Sum_Fall Order Form - V12'!$U$23</f>
        <v>0</v>
      </c>
      <c r="F281" s="100" t="s">
        <v>681</v>
      </c>
      <c r="G281" s="61">
        <f>'2020 Sum_Fall Order Form - V12'!$V$189</f>
        <v>0</v>
      </c>
      <c r="H281" s="60">
        <f>'2020 Sum_Fall Order Form - V12'!$G$18</f>
        <v>0</v>
      </c>
      <c r="J281" s="106">
        <v>19643</v>
      </c>
    </row>
    <row r="282" spans="1:10">
      <c r="A282" s="100">
        <v>281</v>
      </c>
      <c r="B282" s="57" t="s">
        <v>333</v>
      </c>
      <c r="D282" s="58">
        <f>'2020 Sum_Fall Order Form - V12'!$U$23</f>
        <v>0</v>
      </c>
      <c r="E282" s="58">
        <f>'2020 Sum_Fall Order Form - V12'!$U$23</f>
        <v>0</v>
      </c>
      <c r="F282" s="100">
        <v>1734507</v>
      </c>
      <c r="G282" s="61">
        <f>'2020 Sum_Fall Order Form - V12'!$U$190</f>
        <v>0</v>
      </c>
      <c r="H282" s="60">
        <f>'2020 Sum_Fall Order Form - V12'!$G$18</f>
        <v>0</v>
      </c>
      <c r="J282" s="106">
        <v>5382</v>
      </c>
    </row>
    <row r="283" spans="1:10">
      <c r="A283" s="100">
        <v>282</v>
      </c>
      <c r="B283" s="57" t="s">
        <v>333</v>
      </c>
      <c r="D283" s="58">
        <f>'2020 Sum_Fall Order Form - V12'!$U$23</f>
        <v>0</v>
      </c>
      <c r="E283" s="58">
        <f>'2020 Sum_Fall Order Form - V12'!$U$23</f>
        <v>0</v>
      </c>
      <c r="F283" s="100" t="s">
        <v>682</v>
      </c>
      <c r="G283" s="61">
        <f>'2020 Sum_Fall Order Form - V12'!$V$190</f>
        <v>0</v>
      </c>
      <c r="H283" s="60">
        <f>'2020 Sum_Fall Order Form - V12'!$G$18</f>
        <v>0</v>
      </c>
      <c r="J283" s="106">
        <v>5820</v>
      </c>
    </row>
    <row r="284" spans="1:10">
      <c r="A284" s="100">
        <v>283</v>
      </c>
      <c r="B284" s="57" t="s">
        <v>333</v>
      </c>
      <c r="D284" s="58">
        <f>'2020 Sum_Fall Order Form - V12'!$U$23</f>
        <v>0</v>
      </c>
      <c r="E284" s="58">
        <f>'2020 Sum_Fall Order Form - V12'!$U$23</f>
        <v>0</v>
      </c>
      <c r="F284" s="100">
        <v>7534507</v>
      </c>
      <c r="G284" s="61">
        <f>'2020 Sum_Fall Order Form - V12'!$U$191</f>
        <v>0</v>
      </c>
      <c r="H284" s="60">
        <f>'2020 Sum_Fall Order Form - V12'!$G$18</f>
        <v>0</v>
      </c>
      <c r="J284" s="106">
        <v>19645</v>
      </c>
    </row>
    <row r="285" spans="1:10">
      <c r="A285" s="100">
        <v>284</v>
      </c>
      <c r="B285" s="57" t="s">
        <v>333</v>
      </c>
      <c r="D285" s="58">
        <f>'2020 Sum_Fall Order Form - V12'!$U$23</f>
        <v>0</v>
      </c>
      <c r="E285" s="58">
        <f>'2020 Sum_Fall Order Form - V12'!$U$23</f>
        <v>0</v>
      </c>
      <c r="F285" s="100" t="s">
        <v>683</v>
      </c>
      <c r="G285" s="61">
        <f>'2020 Sum_Fall Order Form - V12'!$V$191</f>
        <v>0</v>
      </c>
      <c r="H285" s="60">
        <f>'2020 Sum_Fall Order Form - V12'!$G$18</f>
        <v>0</v>
      </c>
      <c r="J285" s="106">
        <v>19646</v>
      </c>
    </row>
    <row r="286" spans="1:10">
      <c r="A286" s="100">
        <v>285</v>
      </c>
      <c r="B286" s="57" t="s">
        <v>335</v>
      </c>
      <c r="D286" s="58">
        <f>'2020 Sum_Fall Order Form - V12'!$U$23</f>
        <v>0</v>
      </c>
      <c r="E286" s="58">
        <f>'2020 Sum_Fall Order Form - V12'!$U$23</f>
        <v>0</v>
      </c>
      <c r="F286" s="100">
        <v>7535007</v>
      </c>
      <c r="G286" s="61">
        <f>'2020 Sum_Fall Order Form - V12'!$U$192</f>
        <v>0</v>
      </c>
      <c r="H286" s="60">
        <f>'2020 Sum_Fall Order Form - V12'!$G$18</f>
        <v>0</v>
      </c>
      <c r="J286" s="106">
        <v>19648</v>
      </c>
    </row>
    <row r="287" spans="1:10">
      <c r="A287" s="100">
        <v>286</v>
      </c>
      <c r="B287" s="57" t="s">
        <v>335</v>
      </c>
      <c r="D287" s="58">
        <f>'2020 Sum_Fall Order Form - V12'!$U$23</f>
        <v>0</v>
      </c>
      <c r="E287" s="58">
        <f>'2020 Sum_Fall Order Form - V12'!$U$23</f>
        <v>0</v>
      </c>
      <c r="F287" s="100" t="s">
        <v>684</v>
      </c>
      <c r="G287" s="61">
        <f>'2020 Sum_Fall Order Form - V12'!$V$192</f>
        <v>0</v>
      </c>
      <c r="H287" s="60">
        <f>'2020 Sum_Fall Order Form - V12'!$G$18</f>
        <v>0</v>
      </c>
      <c r="J287" s="106">
        <v>19647</v>
      </c>
    </row>
    <row r="288" spans="1:10">
      <c r="A288" s="100">
        <v>287</v>
      </c>
      <c r="B288" s="57" t="s">
        <v>335</v>
      </c>
      <c r="D288" s="58">
        <f>'2020 Sum_Fall Order Form - V12'!$U$23</f>
        <v>0</v>
      </c>
      <c r="E288" s="58">
        <f>'2020 Sum_Fall Order Form - V12'!$U$23</f>
        <v>0</v>
      </c>
      <c r="F288" s="100">
        <v>7135004</v>
      </c>
      <c r="G288" s="61">
        <f>'2020 Sum_Fall Order Form - V12'!$U$193</f>
        <v>0</v>
      </c>
      <c r="H288" s="60">
        <f>'2020 Sum_Fall Order Form - V12'!$G$18</f>
        <v>0</v>
      </c>
      <c r="J288" s="106">
        <v>19719</v>
      </c>
    </row>
    <row r="289" spans="1:10">
      <c r="A289" s="100">
        <v>288</v>
      </c>
      <c r="B289" s="57" t="s">
        <v>335</v>
      </c>
      <c r="D289" s="58">
        <f>'2020 Sum_Fall Order Form - V12'!$U$23</f>
        <v>0</v>
      </c>
      <c r="E289" s="58">
        <f>'2020 Sum_Fall Order Form - V12'!$U$23</f>
        <v>0</v>
      </c>
      <c r="F289" s="100" t="s">
        <v>685</v>
      </c>
      <c r="G289" s="61">
        <f>'2020 Sum_Fall Order Form - V12'!$V$193</f>
        <v>0</v>
      </c>
      <c r="H289" s="60">
        <f>'2020 Sum_Fall Order Form - V12'!$G$18</f>
        <v>0</v>
      </c>
      <c r="J289" s="106">
        <v>19720</v>
      </c>
    </row>
    <row r="290" spans="1:10">
      <c r="A290" s="100">
        <v>289</v>
      </c>
      <c r="B290" s="57" t="s">
        <v>337</v>
      </c>
      <c r="D290" s="58">
        <f>'2020 Sum_Fall Order Form - V12'!$U$23</f>
        <v>0</v>
      </c>
      <c r="E290" s="58">
        <f>'2020 Sum_Fall Order Form - V12'!$U$23</f>
        <v>0</v>
      </c>
      <c r="F290" s="100">
        <v>1735107</v>
      </c>
      <c r="G290" s="61">
        <f>'2020 Sum_Fall Order Form - V12'!$U$194</f>
        <v>0</v>
      </c>
      <c r="H290" s="60">
        <f>'2020 Sum_Fall Order Form - V12'!$G$18</f>
        <v>0</v>
      </c>
      <c r="J290" s="106">
        <v>5390</v>
      </c>
    </row>
    <row r="291" spans="1:10">
      <c r="A291" s="100">
        <v>290</v>
      </c>
      <c r="B291" s="57" t="s">
        <v>337</v>
      </c>
      <c r="D291" s="58">
        <f>'2020 Sum_Fall Order Form - V12'!$U$23</f>
        <v>0</v>
      </c>
      <c r="E291" s="58">
        <f>'2020 Sum_Fall Order Form - V12'!$U$23</f>
        <v>0</v>
      </c>
      <c r="F291" s="100" t="s">
        <v>686</v>
      </c>
      <c r="G291" s="61">
        <f>'2020 Sum_Fall Order Form - V12'!$V$194</f>
        <v>0</v>
      </c>
      <c r="H291" s="60">
        <f>'2020 Sum_Fall Order Form - V12'!$G$18</f>
        <v>0</v>
      </c>
      <c r="J291" s="106">
        <v>5821</v>
      </c>
    </row>
    <row r="292" spans="1:10">
      <c r="A292" s="100">
        <v>291</v>
      </c>
      <c r="B292" s="57" t="s">
        <v>337</v>
      </c>
      <c r="D292" s="58">
        <f>'2020 Sum_Fall Order Form - V12'!$U$23</f>
        <v>0</v>
      </c>
      <c r="E292" s="58">
        <f>'2020 Sum_Fall Order Form - V12'!$U$23</f>
        <v>0</v>
      </c>
      <c r="F292" s="100">
        <v>7535107</v>
      </c>
      <c r="G292" s="61">
        <f>'2020 Sum_Fall Order Form - V12'!$U$195</f>
        <v>0</v>
      </c>
      <c r="H292" s="60">
        <f>'2020 Sum_Fall Order Form - V12'!$G$18</f>
        <v>0</v>
      </c>
      <c r="J292" s="106">
        <v>19649</v>
      </c>
    </row>
    <row r="293" spans="1:10">
      <c r="A293" s="100">
        <v>292</v>
      </c>
      <c r="B293" s="57" t="s">
        <v>337</v>
      </c>
      <c r="D293" s="58">
        <f>'2020 Sum_Fall Order Form - V12'!$U$23</f>
        <v>0</v>
      </c>
      <c r="E293" s="58">
        <f>'2020 Sum_Fall Order Form - V12'!$U$23</f>
        <v>0</v>
      </c>
      <c r="F293" s="100" t="s">
        <v>687</v>
      </c>
      <c r="G293" s="61">
        <f>'2020 Sum_Fall Order Form - V12'!$V$195</f>
        <v>0</v>
      </c>
      <c r="H293" s="60">
        <f>'2020 Sum_Fall Order Form - V12'!$G$18</f>
        <v>0</v>
      </c>
      <c r="J293" s="106">
        <v>19650</v>
      </c>
    </row>
    <row r="294" spans="1:10">
      <c r="A294" s="100">
        <v>293</v>
      </c>
      <c r="B294" s="57" t="s">
        <v>339</v>
      </c>
      <c r="D294" s="58">
        <f>'2020 Sum_Fall Order Form - V12'!$U$23</f>
        <v>0</v>
      </c>
      <c r="E294" s="58">
        <f>'2020 Sum_Fall Order Form - V12'!$U$23</f>
        <v>0</v>
      </c>
      <c r="F294" s="100">
        <v>1735207</v>
      </c>
      <c r="G294" s="61">
        <f>'2020 Sum_Fall Order Form - V12'!$U$196</f>
        <v>0</v>
      </c>
      <c r="H294" s="60">
        <f>'2020 Sum_Fall Order Form - V12'!$G$18</f>
        <v>0</v>
      </c>
      <c r="J294" s="106">
        <v>5356</v>
      </c>
    </row>
    <row r="295" spans="1:10">
      <c r="A295" s="100">
        <v>294</v>
      </c>
      <c r="B295" s="57" t="s">
        <v>339</v>
      </c>
      <c r="D295" s="58">
        <f>'2020 Sum_Fall Order Form - V12'!$U$23</f>
        <v>0</v>
      </c>
      <c r="E295" s="58">
        <f>'2020 Sum_Fall Order Form - V12'!$U$23</f>
        <v>0</v>
      </c>
      <c r="F295" s="100" t="s">
        <v>688</v>
      </c>
      <c r="G295" s="61">
        <f>'2020 Sum_Fall Order Form - V12'!$V$196</f>
        <v>0</v>
      </c>
      <c r="H295" s="60">
        <f>'2020 Sum_Fall Order Form - V12'!$G$18</f>
        <v>0</v>
      </c>
      <c r="J295" s="106">
        <v>5822</v>
      </c>
    </row>
    <row r="296" spans="1:10">
      <c r="A296" s="100">
        <v>295</v>
      </c>
      <c r="B296" s="57" t="s">
        <v>339</v>
      </c>
      <c r="D296" s="58">
        <f>'2020 Sum_Fall Order Form - V12'!$U$23</f>
        <v>0</v>
      </c>
      <c r="E296" s="58">
        <f>'2020 Sum_Fall Order Form - V12'!$U$23</f>
        <v>0</v>
      </c>
      <c r="F296" s="100">
        <v>7535207</v>
      </c>
      <c r="G296" s="61">
        <f>'2020 Sum_Fall Order Form - V12'!$U$197</f>
        <v>0</v>
      </c>
      <c r="H296" s="60">
        <f>'2020 Sum_Fall Order Form - V12'!$G$18</f>
        <v>0</v>
      </c>
      <c r="J296" s="106">
        <v>19651</v>
      </c>
    </row>
    <row r="297" spans="1:10">
      <c r="A297" s="100">
        <v>296</v>
      </c>
      <c r="B297" s="57" t="s">
        <v>339</v>
      </c>
      <c r="D297" s="58">
        <f>'2020 Sum_Fall Order Form - V12'!$U$23</f>
        <v>0</v>
      </c>
      <c r="E297" s="58">
        <f>'2020 Sum_Fall Order Form - V12'!$U$23</f>
        <v>0</v>
      </c>
      <c r="F297" s="100" t="s">
        <v>689</v>
      </c>
      <c r="G297" s="61">
        <f>'2020 Sum_Fall Order Form - V12'!$V$197</f>
        <v>0</v>
      </c>
      <c r="H297" s="60">
        <f>'2020 Sum_Fall Order Form - V12'!$G$18</f>
        <v>0</v>
      </c>
      <c r="J297" s="106">
        <v>19652</v>
      </c>
    </row>
    <row r="298" spans="1:10">
      <c r="A298" s="100">
        <v>297</v>
      </c>
      <c r="B298" s="57" t="s">
        <v>339</v>
      </c>
      <c r="D298" s="58">
        <f>'2020 Sum_Fall Order Form - V12'!$U$23</f>
        <v>0</v>
      </c>
      <c r="E298" s="58">
        <f>'2020 Sum_Fall Order Form - V12'!$U$23</f>
        <v>0</v>
      </c>
      <c r="F298" s="100">
        <v>7135204</v>
      </c>
      <c r="G298" s="61">
        <f>'2020 Sum_Fall Order Form - V12'!$U$198</f>
        <v>0</v>
      </c>
      <c r="H298" s="60">
        <f>'2020 Sum_Fall Order Form - V12'!$G$18</f>
        <v>0</v>
      </c>
      <c r="J298" s="106">
        <v>19722</v>
      </c>
    </row>
    <row r="299" spans="1:10">
      <c r="A299" s="100">
        <v>298</v>
      </c>
      <c r="B299" s="57" t="s">
        <v>339</v>
      </c>
      <c r="D299" s="58">
        <f>'2020 Sum_Fall Order Form - V12'!$U$23</f>
        <v>0</v>
      </c>
      <c r="E299" s="58">
        <f>'2020 Sum_Fall Order Form - V12'!$U$23</f>
        <v>0</v>
      </c>
      <c r="F299" s="100" t="s">
        <v>690</v>
      </c>
      <c r="G299" s="61">
        <f>'2020 Sum_Fall Order Form - V12'!$V$198</f>
        <v>0</v>
      </c>
      <c r="H299" s="60">
        <f>'2020 Sum_Fall Order Form - V12'!$G$18</f>
        <v>0</v>
      </c>
      <c r="J299" s="106">
        <v>19721</v>
      </c>
    </row>
    <row r="300" spans="1:10">
      <c r="A300" s="100">
        <v>299</v>
      </c>
      <c r="B300" s="57" t="s">
        <v>341</v>
      </c>
      <c r="D300" s="58">
        <f>'2020 Sum_Fall Order Form - V12'!$U$23</f>
        <v>0</v>
      </c>
      <c r="E300" s="58">
        <f>'2020 Sum_Fall Order Form - V12'!$U$23</f>
        <v>0</v>
      </c>
      <c r="F300" s="100">
        <v>1736407</v>
      </c>
      <c r="G300" s="61">
        <f>'2020 Sum_Fall Order Form - V12'!$U$199</f>
        <v>0</v>
      </c>
      <c r="H300" s="60">
        <f>'2020 Sum_Fall Order Form - V12'!$G$18</f>
        <v>0</v>
      </c>
      <c r="J300" s="106">
        <v>5393</v>
      </c>
    </row>
    <row r="301" spans="1:10">
      <c r="A301" s="100">
        <v>300</v>
      </c>
      <c r="B301" s="57" t="s">
        <v>341</v>
      </c>
      <c r="D301" s="58">
        <f>'2020 Sum_Fall Order Form - V12'!$U$23</f>
        <v>0</v>
      </c>
      <c r="E301" s="58">
        <f>'2020 Sum_Fall Order Form - V12'!$U$23</f>
        <v>0</v>
      </c>
      <c r="F301" s="100" t="s">
        <v>691</v>
      </c>
      <c r="G301" s="61">
        <f>'2020 Sum_Fall Order Form - V12'!$V$199</f>
        <v>0</v>
      </c>
      <c r="H301" s="60">
        <f>'2020 Sum_Fall Order Form - V12'!$G$18</f>
        <v>0</v>
      </c>
      <c r="J301" s="106">
        <v>5823</v>
      </c>
    </row>
    <row r="302" spans="1:10">
      <c r="A302" s="100">
        <v>301</v>
      </c>
      <c r="B302" s="57" t="s">
        <v>343</v>
      </c>
      <c r="D302" s="58">
        <f>'2020 Sum_Fall Order Form - V12'!$U$23</f>
        <v>0</v>
      </c>
      <c r="E302" s="58">
        <f>'2020 Sum_Fall Order Form - V12'!$U$23</f>
        <v>0</v>
      </c>
      <c r="F302" s="100">
        <v>1736707</v>
      </c>
      <c r="G302" s="61">
        <f>'2020 Sum_Fall Order Form - V12'!$U$200</f>
        <v>0</v>
      </c>
      <c r="H302" s="60">
        <f>'2020 Sum_Fall Order Form - V12'!$G$18</f>
        <v>0</v>
      </c>
      <c r="J302" s="106">
        <v>5395</v>
      </c>
    </row>
    <row r="303" spans="1:10">
      <c r="A303" s="100">
        <v>302</v>
      </c>
      <c r="B303" s="57" t="s">
        <v>343</v>
      </c>
      <c r="D303" s="58">
        <f>'2020 Sum_Fall Order Form - V12'!$U$23</f>
        <v>0</v>
      </c>
      <c r="E303" s="58">
        <f>'2020 Sum_Fall Order Form - V12'!$U$23</f>
        <v>0</v>
      </c>
      <c r="F303" s="100" t="s">
        <v>692</v>
      </c>
      <c r="G303" s="61">
        <f>'2020 Sum_Fall Order Form - V12'!$V$200</f>
        <v>0</v>
      </c>
      <c r="H303" s="60">
        <f>'2020 Sum_Fall Order Form - V12'!$G$18</f>
        <v>0</v>
      </c>
      <c r="J303" s="106">
        <v>5824</v>
      </c>
    </row>
    <row r="304" spans="1:10">
      <c r="A304" s="100">
        <v>303</v>
      </c>
      <c r="B304" s="57" t="s">
        <v>345</v>
      </c>
      <c r="D304" s="58">
        <f>'2020 Sum_Fall Order Form - V12'!$U$23</f>
        <v>0</v>
      </c>
      <c r="E304" s="58">
        <f>'2020 Sum_Fall Order Form - V12'!$U$23</f>
        <v>0</v>
      </c>
      <c r="F304" s="100">
        <v>1737057</v>
      </c>
      <c r="G304" s="61">
        <f>'2020 Sum_Fall Order Form - V12'!$U$201</f>
        <v>0</v>
      </c>
      <c r="H304" s="60">
        <f>'2020 Sum_Fall Order Form - V12'!$G$18</f>
        <v>0</v>
      </c>
      <c r="J304" s="106">
        <v>18345</v>
      </c>
    </row>
    <row r="305" spans="1:10">
      <c r="A305" s="100">
        <v>304</v>
      </c>
      <c r="B305" s="57" t="s">
        <v>345</v>
      </c>
      <c r="D305" s="58">
        <f>'2020 Sum_Fall Order Form - V12'!$U$23</f>
        <v>0</v>
      </c>
      <c r="E305" s="58">
        <f>'2020 Sum_Fall Order Form - V12'!$U$23</f>
        <v>0</v>
      </c>
      <c r="F305" s="100" t="s">
        <v>693</v>
      </c>
      <c r="G305" s="61">
        <f>'2020 Sum_Fall Order Form - V12'!$V$201</f>
        <v>0</v>
      </c>
      <c r="H305" s="60">
        <f>'2020 Sum_Fall Order Form - V12'!$G$18</f>
        <v>0</v>
      </c>
      <c r="J305" s="106">
        <v>18346</v>
      </c>
    </row>
    <row r="306" spans="1:10">
      <c r="A306" s="100">
        <v>305</v>
      </c>
      <c r="B306" s="57" t="s">
        <v>346</v>
      </c>
      <c r="D306" s="58">
        <f>'2020 Sum_Fall Order Form - V12'!$U$23</f>
        <v>0</v>
      </c>
      <c r="E306" s="58">
        <f>'2020 Sum_Fall Order Form - V12'!$U$23</f>
        <v>0</v>
      </c>
      <c r="F306" s="100">
        <v>1737107</v>
      </c>
      <c r="G306" s="61">
        <f>'2020 Sum_Fall Order Form - V12'!$U$202</f>
        <v>0</v>
      </c>
      <c r="H306" s="60">
        <f>'2020 Sum_Fall Order Form - V12'!$G$18</f>
        <v>0</v>
      </c>
      <c r="J306" s="106">
        <v>5389</v>
      </c>
    </row>
    <row r="307" spans="1:10">
      <c r="A307" s="100">
        <v>306</v>
      </c>
      <c r="B307" s="57" t="s">
        <v>346</v>
      </c>
      <c r="D307" s="58">
        <f>'2020 Sum_Fall Order Form - V12'!$U$23</f>
        <v>0</v>
      </c>
      <c r="E307" s="58">
        <f>'2020 Sum_Fall Order Form - V12'!$U$23</f>
        <v>0</v>
      </c>
      <c r="F307" s="100" t="s">
        <v>694</v>
      </c>
      <c r="G307" s="61">
        <f>'2020 Sum_Fall Order Form - V12'!$V$202</f>
        <v>0</v>
      </c>
      <c r="H307" s="60">
        <f>'2020 Sum_Fall Order Form - V12'!$G$18</f>
        <v>0</v>
      </c>
      <c r="J307" s="106">
        <v>5825</v>
      </c>
    </row>
    <row r="308" spans="1:10">
      <c r="A308" s="100">
        <v>307</v>
      </c>
      <c r="B308" s="57" t="s">
        <v>346</v>
      </c>
      <c r="D308" s="58">
        <f>'2020 Sum_Fall Order Form - V12'!$U$23</f>
        <v>0</v>
      </c>
      <c r="E308" s="58">
        <f>'2020 Sum_Fall Order Form - V12'!$U$23</f>
        <v>0</v>
      </c>
      <c r="F308" s="100">
        <v>7537107</v>
      </c>
      <c r="G308" s="61">
        <f>'2020 Sum_Fall Order Form - V12'!$U$203</f>
        <v>0</v>
      </c>
      <c r="H308" s="60">
        <f>'2020 Sum_Fall Order Form - V12'!$G$18</f>
        <v>0</v>
      </c>
      <c r="J308" s="106">
        <v>19654</v>
      </c>
    </row>
    <row r="309" spans="1:10">
      <c r="A309" s="100">
        <v>308</v>
      </c>
      <c r="B309" s="57" t="s">
        <v>346</v>
      </c>
      <c r="D309" s="58">
        <f>'2020 Sum_Fall Order Form - V12'!$U$23</f>
        <v>0</v>
      </c>
      <c r="E309" s="58">
        <f>'2020 Sum_Fall Order Form - V12'!$U$23</f>
        <v>0</v>
      </c>
      <c r="F309" s="100" t="s">
        <v>695</v>
      </c>
      <c r="G309" s="61">
        <f>'2020 Sum_Fall Order Form - V12'!$V$203</f>
        <v>0</v>
      </c>
      <c r="H309" s="60">
        <f>'2020 Sum_Fall Order Form - V12'!$G$18</f>
        <v>0</v>
      </c>
      <c r="J309" s="106">
        <v>19653</v>
      </c>
    </row>
    <row r="310" spans="1:10">
      <c r="A310" s="100">
        <v>309</v>
      </c>
      <c r="B310" s="57" t="s">
        <v>346</v>
      </c>
      <c r="D310" s="58">
        <f>'2020 Sum_Fall Order Form - V12'!$U$23</f>
        <v>0</v>
      </c>
      <c r="E310" s="58">
        <f>'2020 Sum_Fall Order Form - V12'!$U$23</f>
        <v>0</v>
      </c>
      <c r="F310" s="100">
        <v>7137104</v>
      </c>
      <c r="G310" s="61">
        <f>'2020 Sum_Fall Order Form - V12'!$U$204</f>
        <v>0</v>
      </c>
      <c r="H310" s="60">
        <f>'2020 Sum_Fall Order Form - V12'!$G$18</f>
        <v>0</v>
      </c>
      <c r="J310" s="106">
        <v>19724</v>
      </c>
    </row>
    <row r="311" spans="1:10">
      <c r="A311" s="100">
        <v>310</v>
      </c>
      <c r="B311" s="57" t="s">
        <v>346</v>
      </c>
      <c r="D311" s="58">
        <f>'2020 Sum_Fall Order Form - V12'!$U$23</f>
        <v>0</v>
      </c>
      <c r="E311" s="58">
        <f>'2020 Sum_Fall Order Form - V12'!$U$23</f>
        <v>0</v>
      </c>
      <c r="F311" s="100" t="s">
        <v>696</v>
      </c>
      <c r="G311" s="61">
        <f>'2020 Sum_Fall Order Form - V12'!$V$204</f>
        <v>0</v>
      </c>
      <c r="H311" s="60">
        <f>'2020 Sum_Fall Order Form - V12'!$G$18</f>
        <v>0</v>
      </c>
      <c r="J311" s="106">
        <v>19723</v>
      </c>
    </row>
    <row r="312" spans="1:10">
      <c r="A312" s="100">
        <v>311</v>
      </c>
      <c r="B312" s="57" t="s">
        <v>347</v>
      </c>
      <c r="D312" s="58">
        <f>'2020 Sum_Fall Order Form - V12'!$U$23</f>
        <v>0</v>
      </c>
      <c r="E312" s="58">
        <f>'2020 Sum_Fall Order Form - V12'!$U$23</f>
        <v>0</v>
      </c>
      <c r="F312" s="100">
        <v>1739207</v>
      </c>
      <c r="G312" s="61">
        <f>'2020 Sum_Fall Order Form - V12'!$U$205</f>
        <v>0</v>
      </c>
      <c r="H312" s="60">
        <f>'2020 Sum_Fall Order Form - V12'!$G$18</f>
        <v>0</v>
      </c>
      <c r="J312" s="106">
        <v>16685</v>
      </c>
    </row>
    <row r="313" spans="1:10">
      <c r="A313" s="100">
        <v>312</v>
      </c>
      <c r="B313" s="57" t="s">
        <v>347</v>
      </c>
      <c r="D313" s="58">
        <f>'2020 Sum_Fall Order Form - V12'!$U$23</f>
        <v>0</v>
      </c>
      <c r="E313" s="58">
        <f>'2020 Sum_Fall Order Form - V12'!$U$23</f>
        <v>0</v>
      </c>
      <c r="F313" s="100" t="s">
        <v>697</v>
      </c>
      <c r="G313" s="61">
        <f>'2020 Sum_Fall Order Form - V12'!$V$205</f>
        <v>0</v>
      </c>
      <c r="H313" s="60">
        <f>'2020 Sum_Fall Order Form - V12'!$G$18</f>
        <v>0</v>
      </c>
      <c r="J313" s="106">
        <v>16694</v>
      </c>
    </row>
    <row r="314" spans="1:10">
      <c r="A314" s="100">
        <v>313</v>
      </c>
      <c r="B314" s="57" t="s">
        <v>349</v>
      </c>
      <c r="D314" s="58">
        <f>'2020 Sum_Fall Order Form - V12'!$U$23</f>
        <v>0</v>
      </c>
      <c r="E314" s="58">
        <f>'2020 Sum_Fall Order Form - V12'!$U$23</f>
        <v>0</v>
      </c>
      <c r="F314" s="100">
        <v>7537407</v>
      </c>
      <c r="G314" s="61">
        <f>'2020 Sum_Fall Order Form - V12'!$U$206</f>
        <v>0</v>
      </c>
      <c r="H314" s="60">
        <f>'2020 Sum_Fall Order Form - V12'!$G$18</f>
        <v>0</v>
      </c>
      <c r="J314" s="106">
        <v>19655</v>
      </c>
    </row>
    <row r="315" spans="1:10">
      <c r="A315" s="100">
        <v>314</v>
      </c>
      <c r="B315" s="57" t="s">
        <v>349</v>
      </c>
      <c r="D315" s="58">
        <f>'2020 Sum_Fall Order Form - V12'!$U$23</f>
        <v>0</v>
      </c>
      <c r="E315" s="58">
        <f>'2020 Sum_Fall Order Form - V12'!$U$23</f>
        <v>0</v>
      </c>
      <c r="F315" s="100" t="s">
        <v>698</v>
      </c>
      <c r="G315" s="61">
        <f>'2020 Sum_Fall Order Form - V12'!$V$206</f>
        <v>0</v>
      </c>
      <c r="H315" s="60">
        <f>'2020 Sum_Fall Order Form - V12'!$G$18</f>
        <v>0</v>
      </c>
      <c r="J315" s="106">
        <v>19656</v>
      </c>
    </row>
    <row r="316" spans="1:10">
      <c r="A316" s="100">
        <v>315</v>
      </c>
      <c r="B316" s="57" t="s">
        <v>349</v>
      </c>
      <c r="D316" s="58">
        <f>'2020 Sum_Fall Order Form - V12'!$U$23</f>
        <v>0</v>
      </c>
      <c r="E316" s="58">
        <f>'2020 Sum_Fall Order Form - V12'!$U$23</f>
        <v>0</v>
      </c>
      <c r="F316" s="100">
        <v>7137404</v>
      </c>
      <c r="G316" s="61">
        <f>'2020 Sum_Fall Order Form - V12'!$U$207</f>
        <v>0</v>
      </c>
      <c r="H316" s="60">
        <f>'2020 Sum_Fall Order Form - V12'!$G$18</f>
        <v>0</v>
      </c>
      <c r="J316" s="106">
        <v>19726</v>
      </c>
    </row>
    <row r="317" spans="1:10">
      <c r="A317" s="100">
        <v>316</v>
      </c>
      <c r="B317" s="57" t="s">
        <v>349</v>
      </c>
      <c r="D317" s="58">
        <f>'2020 Sum_Fall Order Form - V12'!$U$23</f>
        <v>0</v>
      </c>
      <c r="E317" s="58">
        <f>'2020 Sum_Fall Order Form - V12'!$U$23</f>
        <v>0</v>
      </c>
      <c r="F317" s="100" t="s">
        <v>699</v>
      </c>
      <c r="G317" s="61">
        <f>'2020 Sum_Fall Order Form - V12'!$V$207</f>
        <v>0</v>
      </c>
      <c r="H317" s="60">
        <f>'2020 Sum_Fall Order Form - V12'!$G$18</f>
        <v>0</v>
      </c>
      <c r="J317" s="106">
        <v>19725</v>
      </c>
    </row>
    <row r="318" spans="1:10">
      <c r="A318" s="100">
        <v>317</v>
      </c>
      <c r="B318" s="57" t="s">
        <v>351</v>
      </c>
      <c r="D318" s="58">
        <f>'2020 Sum_Fall Order Form - V12'!$U$23</f>
        <v>0</v>
      </c>
      <c r="E318" s="58">
        <f>'2020 Sum_Fall Order Form - V12'!$U$23</f>
        <v>0</v>
      </c>
      <c r="F318" s="100">
        <v>7537497</v>
      </c>
      <c r="G318" s="61">
        <f>'2020 Sum_Fall Order Form - V12'!$U$208</f>
        <v>0</v>
      </c>
      <c r="H318" s="60">
        <f>'2020 Sum_Fall Order Form - V12'!$G$18</f>
        <v>0</v>
      </c>
      <c r="J318" s="106">
        <v>19658</v>
      </c>
    </row>
    <row r="319" spans="1:10">
      <c r="A319" s="100">
        <v>318</v>
      </c>
      <c r="B319" s="57" t="s">
        <v>351</v>
      </c>
      <c r="D319" s="58">
        <f>'2020 Sum_Fall Order Form - V12'!$U$23</f>
        <v>0</v>
      </c>
      <c r="E319" s="58">
        <f>'2020 Sum_Fall Order Form - V12'!$U$23</f>
        <v>0</v>
      </c>
      <c r="F319" s="100" t="s">
        <v>700</v>
      </c>
      <c r="G319" s="61">
        <f>'2020 Sum_Fall Order Form - V12'!$V$208</f>
        <v>0</v>
      </c>
      <c r="H319" s="60">
        <f>'2020 Sum_Fall Order Form - V12'!$G$18</f>
        <v>0</v>
      </c>
      <c r="J319" s="106">
        <v>19657</v>
      </c>
    </row>
    <row r="320" spans="1:10">
      <c r="A320" s="100">
        <v>319</v>
      </c>
      <c r="B320" s="57" t="s">
        <v>353</v>
      </c>
      <c r="D320" s="58">
        <f>'2020 Sum_Fall Order Form - V12'!$U$23</f>
        <v>0</v>
      </c>
      <c r="E320" s="58">
        <f>'2020 Sum_Fall Order Form - V12'!$U$23</f>
        <v>0</v>
      </c>
      <c r="F320" s="100">
        <v>1737607</v>
      </c>
      <c r="G320" s="61">
        <f>'2020 Sum_Fall Order Form - V12'!$U$209</f>
        <v>0</v>
      </c>
      <c r="H320" s="60">
        <f>'2020 Sum_Fall Order Form - V12'!$G$18</f>
        <v>0</v>
      </c>
      <c r="J320" s="106">
        <v>5383</v>
      </c>
    </row>
    <row r="321" spans="1:10">
      <c r="A321" s="100">
        <v>320</v>
      </c>
      <c r="B321" s="57" t="s">
        <v>353</v>
      </c>
      <c r="D321" s="58">
        <f>'2020 Sum_Fall Order Form - V12'!$U$23</f>
        <v>0</v>
      </c>
      <c r="E321" s="58">
        <f>'2020 Sum_Fall Order Form - V12'!$U$23</f>
        <v>0</v>
      </c>
      <c r="F321" s="100" t="s">
        <v>701</v>
      </c>
      <c r="G321" s="61">
        <f>'2020 Sum_Fall Order Form - V12'!$V$209</f>
        <v>0</v>
      </c>
      <c r="H321" s="60">
        <f>'2020 Sum_Fall Order Form - V12'!$G$18</f>
        <v>0</v>
      </c>
      <c r="J321" s="106">
        <v>5826</v>
      </c>
    </row>
    <row r="322" spans="1:10">
      <c r="A322" s="100">
        <v>321</v>
      </c>
      <c r="B322" s="57" t="s">
        <v>355</v>
      </c>
      <c r="D322" s="58">
        <f>'2020 Sum_Fall Order Form - V12'!$U$23</f>
        <v>0</v>
      </c>
      <c r="E322" s="58">
        <f>'2020 Sum_Fall Order Form - V12'!$U$23</f>
        <v>0</v>
      </c>
      <c r="F322" s="100">
        <v>7538207</v>
      </c>
      <c r="G322" s="61">
        <f>'2020 Sum_Fall Order Form - V12'!$U$210</f>
        <v>0</v>
      </c>
      <c r="H322" s="60">
        <f>'2020 Sum_Fall Order Form - V12'!$G$18</f>
        <v>0</v>
      </c>
      <c r="J322" s="106">
        <v>19659</v>
      </c>
    </row>
    <row r="323" spans="1:10">
      <c r="A323" s="100">
        <v>322</v>
      </c>
      <c r="B323" s="57" t="s">
        <v>355</v>
      </c>
      <c r="D323" s="58">
        <f>'2020 Sum_Fall Order Form - V12'!$U$23</f>
        <v>0</v>
      </c>
      <c r="E323" s="58">
        <f>'2020 Sum_Fall Order Form - V12'!$U$23</f>
        <v>0</v>
      </c>
      <c r="F323" s="100" t="s">
        <v>702</v>
      </c>
      <c r="G323" s="61">
        <f>'2020 Sum_Fall Order Form - V12'!$V$210</f>
        <v>0</v>
      </c>
      <c r="H323" s="60">
        <f>'2020 Sum_Fall Order Form - V12'!$G$18</f>
        <v>0</v>
      </c>
      <c r="J323" s="106">
        <v>19660</v>
      </c>
    </row>
    <row r="324" spans="1:10">
      <c r="A324" s="100">
        <v>323</v>
      </c>
      <c r="B324" s="57" t="s">
        <v>357</v>
      </c>
      <c r="D324" s="58">
        <f>'2020 Sum_Fall Order Form - V12'!$U$23</f>
        <v>0</v>
      </c>
      <c r="E324" s="58">
        <f>'2020 Sum_Fall Order Form - V12'!$U$23</f>
        <v>0</v>
      </c>
      <c r="F324" s="100">
        <v>1738377</v>
      </c>
      <c r="G324" s="61">
        <f>'2020 Sum_Fall Order Form - V12'!$U$211</f>
        <v>0</v>
      </c>
      <c r="H324" s="60">
        <f>'2020 Sum_Fall Order Form - V12'!$G$18</f>
        <v>0</v>
      </c>
      <c r="J324" s="106">
        <v>5409</v>
      </c>
    </row>
    <row r="325" spans="1:10">
      <c r="A325" s="100">
        <v>324</v>
      </c>
      <c r="B325" s="57" t="s">
        <v>357</v>
      </c>
      <c r="D325" s="58">
        <f>'2020 Sum_Fall Order Form - V12'!$U$23</f>
        <v>0</v>
      </c>
      <c r="E325" s="58">
        <f>'2020 Sum_Fall Order Form - V12'!$U$23</f>
        <v>0</v>
      </c>
      <c r="F325" s="100" t="s">
        <v>703</v>
      </c>
      <c r="G325" s="61">
        <f>'2020 Sum_Fall Order Form - V12'!$V$211</f>
        <v>0</v>
      </c>
      <c r="H325" s="60">
        <f>'2020 Sum_Fall Order Form - V12'!$G$18</f>
        <v>0</v>
      </c>
      <c r="J325" s="106">
        <v>5827</v>
      </c>
    </row>
    <row r="326" spans="1:10">
      <c r="A326" s="100">
        <v>325</v>
      </c>
      <c r="B326" s="57" t="s">
        <v>357</v>
      </c>
      <c r="D326" s="58">
        <f>'2020 Sum_Fall Order Form - V12'!$U$23</f>
        <v>0</v>
      </c>
      <c r="E326" s="58">
        <f>'2020 Sum_Fall Order Form - V12'!$U$23</f>
        <v>0</v>
      </c>
      <c r="F326" s="100">
        <v>7538377</v>
      </c>
      <c r="G326" s="61">
        <f>'2020 Sum_Fall Order Form - V12'!$U$212</f>
        <v>0</v>
      </c>
      <c r="H326" s="60">
        <f>'2020 Sum_Fall Order Form - V12'!$G$18</f>
        <v>0</v>
      </c>
      <c r="J326" s="106">
        <v>19661</v>
      </c>
    </row>
    <row r="327" spans="1:10">
      <c r="A327" s="100">
        <v>326</v>
      </c>
      <c r="B327" s="57" t="s">
        <v>357</v>
      </c>
      <c r="D327" s="58">
        <f>'2020 Sum_Fall Order Form - V12'!$U$23</f>
        <v>0</v>
      </c>
      <c r="E327" s="58">
        <f>'2020 Sum_Fall Order Form - V12'!$U$23</f>
        <v>0</v>
      </c>
      <c r="F327" s="100" t="s">
        <v>704</v>
      </c>
      <c r="G327" s="61">
        <f>'2020 Sum_Fall Order Form - V12'!$V$212</f>
        <v>0</v>
      </c>
      <c r="H327" s="60">
        <f>'2020 Sum_Fall Order Form - V12'!$G$18</f>
        <v>0</v>
      </c>
      <c r="J327" s="106">
        <v>19662</v>
      </c>
    </row>
    <row r="328" spans="1:10">
      <c r="A328" s="100">
        <v>327</v>
      </c>
      <c r="B328" s="57" t="s">
        <v>359</v>
      </c>
      <c r="D328" s="58">
        <f>'2020 Sum_Fall Order Form - V12'!$U$23</f>
        <v>0</v>
      </c>
      <c r="E328" s="58">
        <f>'2020 Sum_Fall Order Form - V12'!$U$23</f>
        <v>0</v>
      </c>
      <c r="F328" s="100">
        <v>7538607</v>
      </c>
      <c r="G328" s="61">
        <f>'2020 Sum_Fall Order Form - V12'!$U$213</f>
        <v>0</v>
      </c>
      <c r="H328" s="60">
        <f>'2020 Sum_Fall Order Form - V12'!$G$18</f>
        <v>0</v>
      </c>
      <c r="J328" s="106">
        <v>19663</v>
      </c>
    </row>
    <row r="329" spans="1:10">
      <c r="A329" s="100">
        <v>328</v>
      </c>
      <c r="B329" s="57" t="s">
        <v>359</v>
      </c>
      <c r="D329" s="58">
        <f>'2020 Sum_Fall Order Form - V12'!$U$23</f>
        <v>0</v>
      </c>
      <c r="E329" s="58">
        <f>'2020 Sum_Fall Order Form - V12'!$U$23</f>
        <v>0</v>
      </c>
      <c r="F329" s="100" t="s">
        <v>705</v>
      </c>
      <c r="G329" s="61">
        <f>'2020 Sum_Fall Order Form - V12'!$V$213</f>
        <v>0</v>
      </c>
      <c r="H329" s="60">
        <f>'2020 Sum_Fall Order Form - V12'!$G$18</f>
        <v>0</v>
      </c>
      <c r="J329" s="106">
        <v>19664</v>
      </c>
    </row>
    <row r="330" spans="1:10">
      <c r="A330" s="100">
        <v>329</v>
      </c>
      <c r="B330" s="57" t="s">
        <v>706</v>
      </c>
      <c r="D330" s="58">
        <f>'2020 Sum_Fall Order Form - V12'!$U$23</f>
        <v>0</v>
      </c>
      <c r="E330" s="58">
        <f>'2020 Sum_Fall Order Form - V12'!$U$23</f>
        <v>0</v>
      </c>
      <c r="F330" s="100">
        <v>1739247</v>
      </c>
      <c r="G330" s="61">
        <f>'2020 Sum_Fall Order Form - V12'!$U$214</f>
        <v>0</v>
      </c>
      <c r="H330" s="60">
        <f>'2020 Sum_Fall Order Form - V12'!$G$18</f>
        <v>0</v>
      </c>
      <c r="J330" s="106">
        <v>16686</v>
      </c>
    </row>
    <row r="331" spans="1:10">
      <c r="A331" s="100">
        <v>330</v>
      </c>
      <c r="B331" s="57" t="s">
        <v>706</v>
      </c>
      <c r="D331" s="58">
        <f>'2020 Sum_Fall Order Form - V12'!$U$23</f>
        <v>0</v>
      </c>
      <c r="E331" s="58">
        <f>'2020 Sum_Fall Order Form - V12'!$U$23</f>
        <v>0</v>
      </c>
      <c r="F331" s="100" t="s">
        <v>707</v>
      </c>
      <c r="G331" s="61">
        <f>'2020 Sum_Fall Order Form - V12'!$V$214</f>
        <v>0</v>
      </c>
      <c r="H331" s="60">
        <f>'2020 Sum_Fall Order Form - V12'!$G$18</f>
        <v>0</v>
      </c>
      <c r="J331" s="106">
        <v>16695</v>
      </c>
    </row>
    <row r="332" spans="1:10">
      <c r="A332" s="100">
        <v>331</v>
      </c>
      <c r="B332" s="57" t="s">
        <v>363</v>
      </c>
      <c r="D332" s="58">
        <f>'2020 Sum_Fall Order Form - V12'!$U$23</f>
        <v>0</v>
      </c>
      <c r="E332" s="58">
        <f>'2020 Sum_Fall Order Form - V12'!$U$23</f>
        <v>0</v>
      </c>
      <c r="F332" s="100">
        <v>1739287</v>
      </c>
      <c r="G332" s="61">
        <f>'2020 Sum_Fall Order Form - V12'!$U$215</f>
        <v>0</v>
      </c>
      <c r="H332" s="60">
        <f>'2020 Sum_Fall Order Form - V12'!$G$18</f>
        <v>0</v>
      </c>
      <c r="J332" s="106">
        <v>18166</v>
      </c>
    </row>
    <row r="333" spans="1:10">
      <c r="A333" s="100">
        <v>332</v>
      </c>
      <c r="B333" s="57" t="s">
        <v>363</v>
      </c>
      <c r="D333" s="58">
        <f>'2020 Sum_Fall Order Form - V12'!$U$23</f>
        <v>0</v>
      </c>
      <c r="E333" s="58">
        <f>'2020 Sum_Fall Order Form - V12'!$U$23</f>
        <v>0</v>
      </c>
      <c r="F333" s="100" t="s">
        <v>708</v>
      </c>
      <c r="G333" s="61">
        <f>'2020 Sum_Fall Order Form - V12'!$V$215</f>
        <v>0</v>
      </c>
      <c r="H333" s="60">
        <f>'2020 Sum_Fall Order Form - V12'!$G$18</f>
        <v>0</v>
      </c>
      <c r="J333" s="106">
        <v>18165</v>
      </c>
    </row>
    <row r="334" spans="1:10">
      <c r="A334" s="100">
        <v>333</v>
      </c>
      <c r="B334" s="57" t="s">
        <v>363</v>
      </c>
      <c r="D334" s="58">
        <f>'2020 Sum_Fall Order Form - V12'!$U$23</f>
        <v>0</v>
      </c>
      <c r="E334" s="58">
        <f>'2020 Sum_Fall Order Form - V12'!$U$23</f>
        <v>0</v>
      </c>
      <c r="F334" s="100">
        <v>7539287</v>
      </c>
      <c r="G334" s="61">
        <f>'2020 Sum_Fall Order Form - V12'!$U$216</f>
        <v>0</v>
      </c>
      <c r="H334" s="60">
        <f>'2020 Sum_Fall Order Form - V12'!$G$18</f>
        <v>0</v>
      </c>
      <c r="J334" s="106">
        <v>19665</v>
      </c>
    </row>
    <row r="335" spans="1:10">
      <c r="A335" s="100">
        <v>334</v>
      </c>
      <c r="B335" s="57" t="s">
        <v>363</v>
      </c>
      <c r="D335" s="58">
        <f>'2020 Sum_Fall Order Form - V12'!$U$23</f>
        <v>0</v>
      </c>
      <c r="E335" s="58">
        <f>'2020 Sum_Fall Order Form - V12'!$U$23</f>
        <v>0</v>
      </c>
      <c r="F335" s="100" t="s">
        <v>709</v>
      </c>
      <c r="G335" s="61">
        <f>'2020 Sum_Fall Order Form - V12'!$V$216</f>
        <v>0</v>
      </c>
      <c r="H335" s="60">
        <f>'2020 Sum_Fall Order Form - V12'!$G$18</f>
        <v>0</v>
      </c>
      <c r="J335" s="106">
        <v>19666</v>
      </c>
    </row>
    <row r="336" spans="1:10">
      <c r="A336" s="100">
        <v>335</v>
      </c>
      <c r="B336" s="57" t="s">
        <v>365</v>
      </c>
      <c r="D336" s="58">
        <f>'2020 Sum_Fall Order Form - V12'!$U$23</f>
        <v>0</v>
      </c>
      <c r="E336" s="58">
        <f>'2020 Sum_Fall Order Form - V12'!$U$23</f>
        <v>0</v>
      </c>
      <c r="F336" s="100">
        <v>1739507</v>
      </c>
      <c r="G336" s="61">
        <f>'2020 Sum_Fall Order Form - V12'!$U$217</f>
        <v>0</v>
      </c>
      <c r="H336" s="60">
        <f>'2020 Sum_Fall Order Form - V12'!$G$18</f>
        <v>0</v>
      </c>
      <c r="J336" s="106">
        <v>5371</v>
      </c>
    </row>
    <row r="337" spans="1:10">
      <c r="A337" s="100">
        <v>336</v>
      </c>
      <c r="B337" s="57" t="s">
        <v>365</v>
      </c>
      <c r="D337" s="58">
        <f>'2020 Sum_Fall Order Form - V12'!$U$23</f>
        <v>0</v>
      </c>
      <c r="E337" s="58">
        <f>'2020 Sum_Fall Order Form - V12'!$U$23</f>
        <v>0</v>
      </c>
      <c r="F337" s="100" t="s">
        <v>710</v>
      </c>
      <c r="G337" s="61">
        <f>'2020 Sum_Fall Order Form - V12'!$V$217</f>
        <v>0</v>
      </c>
      <c r="H337" s="60">
        <f>'2020 Sum_Fall Order Form - V12'!$G$18</f>
        <v>0</v>
      </c>
      <c r="J337" s="106">
        <v>5828</v>
      </c>
    </row>
    <row r="338" spans="1:10">
      <c r="A338" s="100">
        <v>337</v>
      </c>
      <c r="B338" s="57" t="s">
        <v>365</v>
      </c>
      <c r="D338" s="58">
        <f>'2020 Sum_Fall Order Form - V12'!$U$23</f>
        <v>0</v>
      </c>
      <c r="E338" s="58">
        <f>'2020 Sum_Fall Order Form - V12'!$U$23</f>
        <v>0</v>
      </c>
      <c r="F338" s="100">
        <v>7139504</v>
      </c>
      <c r="G338" s="61">
        <f>'2020 Sum_Fall Order Form - V12'!$U$218</f>
        <v>0</v>
      </c>
      <c r="H338" s="60">
        <f>'2020 Sum_Fall Order Form - V12'!$G$18</f>
        <v>0</v>
      </c>
      <c r="J338" s="106">
        <v>19728</v>
      </c>
    </row>
    <row r="339" spans="1:10">
      <c r="A339" s="100">
        <v>338</v>
      </c>
      <c r="B339" s="57" t="s">
        <v>365</v>
      </c>
      <c r="D339" s="58">
        <f>'2020 Sum_Fall Order Form - V12'!$U$23</f>
        <v>0</v>
      </c>
      <c r="E339" s="58">
        <f>'2020 Sum_Fall Order Form - V12'!$U$23</f>
        <v>0</v>
      </c>
      <c r="F339" s="100" t="s">
        <v>711</v>
      </c>
      <c r="G339" s="61">
        <f>'2020 Sum_Fall Order Form - V12'!$V$218</f>
        <v>0</v>
      </c>
      <c r="H339" s="60">
        <f>'2020 Sum_Fall Order Form - V12'!$G$18</f>
        <v>0</v>
      </c>
      <c r="J339" s="106">
        <v>19727</v>
      </c>
    </row>
    <row r="340" spans="1:10">
      <c r="A340" s="100">
        <v>339</v>
      </c>
      <c r="B340" s="57" t="s">
        <v>712</v>
      </c>
      <c r="D340" s="58">
        <f>'2020 Sum_Fall Order Form - V12'!$U$23</f>
        <v>0</v>
      </c>
      <c r="E340" s="58">
        <f>'2020 Sum_Fall Order Form - V12'!$U$23</f>
        <v>0</v>
      </c>
      <c r="F340" s="100">
        <v>1740277</v>
      </c>
      <c r="G340" s="61">
        <f>'2020 Sum_Fall Order Form - V12'!$U$220</f>
        <v>0</v>
      </c>
      <c r="H340" s="60">
        <f>'2020 Sum_Fall Order Form - V12'!$G$18</f>
        <v>0</v>
      </c>
      <c r="J340" s="106">
        <v>20172</v>
      </c>
    </row>
    <row r="341" spans="1:10">
      <c r="A341" s="100">
        <v>340</v>
      </c>
      <c r="B341" s="57" t="s">
        <v>712</v>
      </c>
      <c r="D341" s="58">
        <f>'2020 Sum_Fall Order Form - V12'!$U$23</f>
        <v>0</v>
      </c>
      <c r="E341" s="58">
        <f>'2020 Sum_Fall Order Form - V12'!$U$23</f>
        <v>0</v>
      </c>
      <c r="F341" s="100" t="s">
        <v>713</v>
      </c>
      <c r="G341" s="61">
        <f>'2020 Sum_Fall Order Form - V12'!$V$220</f>
        <v>0</v>
      </c>
      <c r="H341" s="60">
        <f>'2020 Sum_Fall Order Form - V12'!$G$18</f>
        <v>0</v>
      </c>
      <c r="J341" s="106">
        <v>20173</v>
      </c>
    </row>
    <row r="342" spans="1:10">
      <c r="A342" s="100">
        <v>341</v>
      </c>
      <c r="B342" s="57" t="s">
        <v>369</v>
      </c>
      <c r="D342" s="58">
        <f>'2020 Sum_Fall Order Form - V12'!$U$23</f>
        <v>0</v>
      </c>
      <c r="E342" s="58">
        <f>'2020 Sum_Fall Order Form - V12'!$U$23</f>
        <v>0</v>
      </c>
      <c r="F342" s="100">
        <v>1740307</v>
      </c>
      <c r="G342" s="61">
        <f>'2020 Sum_Fall Order Form - V12'!$U$221</f>
        <v>0</v>
      </c>
      <c r="H342" s="60">
        <f>'2020 Sum_Fall Order Form - V12'!$G$18</f>
        <v>0</v>
      </c>
      <c r="J342" s="106">
        <v>18167</v>
      </c>
    </row>
    <row r="343" spans="1:10">
      <c r="A343" s="100">
        <v>342</v>
      </c>
      <c r="B343" s="57" t="s">
        <v>369</v>
      </c>
      <c r="D343" s="58">
        <f>'2020 Sum_Fall Order Form - V12'!$U$23</f>
        <v>0</v>
      </c>
      <c r="E343" s="58">
        <f>'2020 Sum_Fall Order Form - V12'!$U$23</f>
        <v>0</v>
      </c>
      <c r="F343" s="100" t="s">
        <v>714</v>
      </c>
      <c r="G343" s="61">
        <f>'2020 Sum_Fall Order Form - V12'!$V$221</f>
        <v>0</v>
      </c>
      <c r="H343" s="60">
        <f>'2020 Sum_Fall Order Form - V12'!$G$18</f>
        <v>0</v>
      </c>
      <c r="J343" s="106">
        <v>18168</v>
      </c>
    </row>
    <row r="344" spans="1:10">
      <c r="A344" s="100">
        <v>343</v>
      </c>
      <c r="B344" s="57" t="s">
        <v>372</v>
      </c>
      <c r="D344" s="58">
        <f>'2020 Sum_Fall Order Form - V12'!$U$23</f>
        <v>0</v>
      </c>
      <c r="E344" s="58">
        <f>'2020 Sum_Fall Order Form - V12'!$U$23</f>
        <v>0</v>
      </c>
      <c r="F344" s="100">
        <v>1741320</v>
      </c>
      <c r="G344" s="61">
        <f>'2020 Sum_Fall Order Form - V12'!$U$223</f>
        <v>0</v>
      </c>
      <c r="H344" s="60">
        <f>'2020 Sum_Fall Order Form - V12'!$G$18</f>
        <v>0</v>
      </c>
      <c r="J344" s="106">
        <v>5516</v>
      </c>
    </row>
    <row r="345" spans="1:10">
      <c r="A345" s="100">
        <v>344</v>
      </c>
      <c r="B345" s="57" t="s">
        <v>372</v>
      </c>
      <c r="D345" s="58">
        <f>'2020 Sum_Fall Order Form - V12'!$U$23</f>
        <v>0</v>
      </c>
      <c r="E345" s="58">
        <f>'2020 Sum_Fall Order Form - V12'!$U$23</f>
        <v>0</v>
      </c>
      <c r="F345" s="100" t="s">
        <v>715</v>
      </c>
      <c r="G345" s="61">
        <f>'2020 Sum_Fall Order Form - V12'!$V$223</f>
        <v>0</v>
      </c>
      <c r="H345" s="60">
        <f>'2020 Sum_Fall Order Form - V12'!$G$18</f>
        <v>0</v>
      </c>
      <c r="J345" s="106">
        <v>5628</v>
      </c>
    </row>
    <row r="346" spans="1:10">
      <c r="A346" s="100">
        <v>345</v>
      </c>
      <c r="B346" s="57" t="s">
        <v>374</v>
      </c>
      <c r="D346" s="58">
        <f>'2020 Sum_Fall Order Form - V12'!$U$23</f>
        <v>0</v>
      </c>
      <c r="E346" s="58">
        <f>'2020 Sum_Fall Order Form - V12'!$U$23</f>
        <v>0</v>
      </c>
      <c r="F346" s="100">
        <v>1741500</v>
      </c>
      <c r="G346" s="61">
        <f>'2020 Sum_Fall Order Form - V12'!$U$224</f>
        <v>0</v>
      </c>
      <c r="H346" s="60">
        <f>'2020 Sum_Fall Order Form - V12'!$G$18</f>
        <v>0</v>
      </c>
      <c r="J346" s="106">
        <v>12543</v>
      </c>
    </row>
    <row r="347" spans="1:10">
      <c r="A347" s="100">
        <v>346</v>
      </c>
      <c r="B347" s="57" t="s">
        <v>374</v>
      </c>
      <c r="D347" s="58">
        <f>'2020 Sum_Fall Order Form - V12'!$U$23</f>
        <v>0</v>
      </c>
      <c r="E347" s="58">
        <f>'2020 Sum_Fall Order Form - V12'!$U$23</f>
        <v>0</v>
      </c>
      <c r="F347" s="100" t="s">
        <v>716</v>
      </c>
      <c r="G347" s="61">
        <f>'2020 Sum_Fall Order Form - V12'!$V$224</f>
        <v>0</v>
      </c>
      <c r="H347" s="60">
        <f>'2020 Sum_Fall Order Form - V12'!$G$18</f>
        <v>0</v>
      </c>
      <c r="J347" s="106">
        <v>12548</v>
      </c>
    </row>
    <row r="348" spans="1:10">
      <c r="A348" s="100">
        <v>347</v>
      </c>
      <c r="B348" s="57" t="s">
        <v>375</v>
      </c>
      <c r="D348" s="58">
        <f>'2020 Sum_Fall Order Form - V12'!$U$23</f>
        <v>0</v>
      </c>
      <c r="E348" s="58">
        <f>'2020 Sum_Fall Order Form - V12'!$U$23</f>
        <v>0</v>
      </c>
      <c r="F348" s="100">
        <v>1741970</v>
      </c>
      <c r="G348" s="61">
        <f>'2020 Sum_Fall Order Form - V12'!$U$225</f>
        <v>0</v>
      </c>
      <c r="H348" s="60">
        <f>'2020 Sum_Fall Order Form - V12'!$G$18</f>
        <v>0</v>
      </c>
      <c r="J348" s="106">
        <v>5333</v>
      </c>
    </row>
    <row r="349" spans="1:10">
      <c r="A349" s="100">
        <v>348</v>
      </c>
      <c r="B349" s="57" t="s">
        <v>375</v>
      </c>
      <c r="D349" s="58">
        <f>'2020 Sum_Fall Order Form - V12'!$U$23</f>
        <v>0</v>
      </c>
      <c r="E349" s="58">
        <f>'2020 Sum_Fall Order Form - V12'!$U$23</f>
        <v>0</v>
      </c>
      <c r="F349" s="100" t="s">
        <v>717</v>
      </c>
      <c r="G349" s="61">
        <f>'2020 Sum_Fall Order Form - V12'!$V$225</f>
        <v>0</v>
      </c>
      <c r="H349" s="60">
        <f>'2020 Sum_Fall Order Form - V12'!$G$18</f>
        <v>0</v>
      </c>
      <c r="J349" s="106">
        <v>5837</v>
      </c>
    </row>
    <row r="350" spans="1:10">
      <c r="A350" s="100">
        <v>349</v>
      </c>
      <c r="B350" s="57" t="s">
        <v>377</v>
      </c>
      <c r="D350" s="58">
        <f>'2020 Sum_Fall Order Form - V12'!$U$23</f>
        <v>0</v>
      </c>
      <c r="E350" s="58">
        <f>'2020 Sum_Fall Order Form - V12'!$U$23</f>
        <v>0</v>
      </c>
      <c r="F350" s="100">
        <v>1742370</v>
      </c>
      <c r="G350" s="61">
        <f>'2020 Sum_Fall Order Form - V12'!$U$226</f>
        <v>0</v>
      </c>
      <c r="H350" s="60">
        <f>'2020 Sum_Fall Order Form - V12'!$G$18</f>
        <v>0</v>
      </c>
      <c r="J350" s="106">
        <v>19882</v>
      </c>
    </row>
    <row r="351" spans="1:10">
      <c r="A351" s="100">
        <v>350</v>
      </c>
      <c r="B351" s="57" t="s">
        <v>377</v>
      </c>
      <c r="D351" s="58">
        <f>'2020 Sum_Fall Order Form - V12'!$U$23</f>
        <v>0</v>
      </c>
      <c r="E351" s="58">
        <f>'2020 Sum_Fall Order Form - V12'!$U$23</f>
        <v>0</v>
      </c>
      <c r="F351" s="100" t="s">
        <v>718</v>
      </c>
      <c r="G351" s="61">
        <f>'2020 Sum_Fall Order Form - V12'!$V$226</f>
        <v>0</v>
      </c>
      <c r="H351" s="60">
        <f>'2020 Sum_Fall Order Form - V12'!$G$18</f>
        <v>0</v>
      </c>
      <c r="J351" s="106">
        <v>19881</v>
      </c>
    </row>
    <row r="352" spans="1:10">
      <c r="A352" s="100">
        <v>351</v>
      </c>
      <c r="B352" s="57" t="s">
        <v>379</v>
      </c>
      <c r="D352" s="58">
        <f>'2020 Sum_Fall Order Form - V12'!$U$23</f>
        <v>0</v>
      </c>
      <c r="E352" s="58">
        <f>'2020 Sum_Fall Order Form - V12'!$U$23</f>
        <v>0</v>
      </c>
      <c r="F352" s="100">
        <v>1743070</v>
      </c>
      <c r="G352" s="61">
        <f>'2020 Sum_Fall Order Form - V12'!$U$227</f>
        <v>0</v>
      </c>
      <c r="H352" s="60">
        <f>'2020 Sum_Fall Order Form - V12'!$G$18</f>
        <v>0</v>
      </c>
      <c r="J352" s="106">
        <v>19885</v>
      </c>
    </row>
    <row r="353" spans="1:10">
      <c r="A353" s="100">
        <v>352</v>
      </c>
      <c r="B353" s="57" t="s">
        <v>379</v>
      </c>
      <c r="D353" s="58">
        <f>'2020 Sum_Fall Order Form - V12'!$U$23</f>
        <v>0</v>
      </c>
      <c r="E353" s="58">
        <f>'2020 Sum_Fall Order Form - V12'!$U$23</f>
        <v>0</v>
      </c>
      <c r="F353" s="100" t="s">
        <v>719</v>
      </c>
      <c r="G353" s="61">
        <f>'2020 Sum_Fall Order Form - V12'!$V$227</f>
        <v>0</v>
      </c>
      <c r="H353" s="60">
        <f>'2020 Sum_Fall Order Form - V12'!$G$18</f>
        <v>0</v>
      </c>
      <c r="J353" s="106">
        <v>19884</v>
      </c>
    </row>
    <row r="354" spans="1:10">
      <c r="A354" s="100">
        <v>353</v>
      </c>
      <c r="B354" s="57" t="s">
        <v>381</v>
      </c>
      <c r="D354" s="58">
        <f>'2020 Sum_Fall Order Form - V12'!$U$23</f>
        <v>0</v>
      </c>
      <c r="E354" s="58">
        <f>'2020 Sum_Fall Order Form - V12'!$U$23</f>
        <v>0</v>
      </c>
      <c r="F354" s="100">
        <v>1742810</v>
      </c>
      <c r="G354" s="61">
        <f>'2020 Sum_Fall Order Form - V12'!$U$228</f>
        <v>0</v>
      </c>
      <c r="H354" s="60">
        <f>'2020 Sum_Fall Order Form - V12'!$G$18</f>
        <v>0</v>
      </c>
      <c r="J354" s="106">
        <v>19919</v>
      </c>
    </row>
    <row r="355" spans="1:10">
      <c r="A355" s="100">
        <v>354</v>
      </c>
      <c r="B355" s="57" t="s">
        <v>381</v>
      </c>
      <c r="D355" s="58">
        <f>'2020 Sum_Fall Order Form - V12'!$U$23</f>
        <v>0</v>
      </c>
      <c r="E355" s="58">
        <f>'2020 Sum_Fall Order Form - V12'!$U$23</f>
        <v>0</v>
      </c>
      <c r="F355" s="100" t="s">
        <v>720</v>
      </c>
      <c r="G355" s="61">
        <f>'2020 Sum_Fall Order Form - V12'!$V$228</f>
        <v>0</v>
      </c>
      <c r="H355" s="60">
        <f>'2020 Sum_Fall Order Form - V12'!$G$18</f>
        <v>0</v>
      </c>
      <c r="J355" s="106">
        <v>19921</v>
      </c>
    </row>
    <row r="356" spans="1:10">
      <c r="A356" s="100">
        <v>355</v>
      </c>
      <c r="B356" s="57" t="s">
        <v>383</v>
      </c>
      <c r="D356" s="58">
        <f>'2020 Sum_Fall Order Form - V12'!$U$23</f>
        <v>0</v>
      </c>
      <c r="E356" s="58">
        <f>'2020 Sum_Fall Order Form - V12'!$U$23</f>
        <v>0</v>
      </c>
      <c r="F356" s="100">
        <v>1743410</v>
      </c>
      <c r="G356" s="61">
        <f>'2020 Sum_Fall Order Form - V12'!$U$229</f>
        <v>0</v>
      </c>
      <c r="H356" s="60">
        <f>'2020 Sum_Fall Order Form - V12'!$G$18</f>
        <v>0</v>
      </c>
      <c r="J356" s="106">
        <v>12577</v>
      </c>
    </row>
    <row r="357" spans="1:10">
      <c r="A357" s="100">
        <v>356</v>
      </c>
      <c r="B357" s="57" t="s">
        <v>383</v>
      </c>
      <c r="D357" s="58">
        <f>'2020 Sum_Fall Order Form - V12'!$U$23</f>
        <v>0</v>
      </c>
      <c r="E357" s="58">
        <f>'2020 Sum_Fall Order Form - V12'!$U$23</f>
        <v>0</v>
      </c>
      <c r="F357" s="100" t="s">
        <v>721</v>
      </c>
      <c r="G357" s="61">
        <f>'2020 Sum_Fall Order Form - V12'!$V$229</f>
        <v>0</v>
      </c>
      <c r="H357" s="60">
        <f>'2020 Sum_Fall Order Form - V12'!$G$18</f>
        <v>0</v>
      </c>
      <c r="J357" s="106">
        <v>12574</v>
      </c>
    </row>
    <row r="358" spans="1:10">
      <c r="A358" s="100">
        <v>357</v>
      </c>
      <c r="B358" s="57" t="s">
        <v>384</v>
      </c>
      <c r="D358" s="58">
        <f>'2020 Sum_Fall Order Form - V12'!$U$23</f>
        <v>0</v>
      </c>
      <c r="E358" s="58">
        <f>'2020 Sum_Fall Order Form - V12'!$U$23</f>
        <v>0</v>
      </c>
      <c r="F358" s="100">
        <v>1743420</v>
      </c>
      <c r="G358" s="61">
        <f>'2020 Sum_Fall Order Form - V12'!$U$230</f>
        <v>0</v>
      </c>
      <c r="H358" s="60">
        <f>'2020 Sum_Fall Order Form - V12'!$G$18</f>
        <v>0</v>
      </c>
      <c r="J358" s="106">
        <v>19924</v>
      </c>
    </row>
    <row r="359" spans="1:10">
      <c r="A359" s="100">
        <v>358</v>
      </c>
      <c r="B359" s="57" t="s">
        <v>384</v>
      </c>
      <c r="D359" s="58">
        <f>'2020 Sum_Fall Order Form - V12'!$U$23</f>
        <v>0</v>
      </c>
      <c r="E359" s="58">
        <f>'2020 Sum_Fall Order Form - V12'!$U$23</f>
        <v>0</v>
      </c>
      <c r="F359" s="100" t="s">
        <v>722</v>
      </c>
      <c r="G359" s="61">
        <f>'2020 Sum_Fall Order Form - V12'!$V$230</f>
        <v>0</v>
      </c>
      <c r="H359" s="60">
        <f>'2020 Sum_Fall Order Form - V12'!$G$18</f>
        <v>0</v>
      </c>
      <c r="J359" s="106">
        <v>19923</v>
      </c>
    </row>
    <row r="360" spans="1:10">
      <c r="A360" s="100">
        <v>359</v>
      </c>
      <c r="B360" s="57" t="s">
        <v>385</v>
      </c>
      <c r="D360" s="58">
        <f>'2020 Sum_Fall Order Form - V12'!$U$23</f>
        <v>0</v>
      </c>
      <c r="E360" s="58">
        <f>'2020 Sum_Fall Order Form - V12'!$U$23</f>
        <v>0</v>
      </c>
      <c r="F360" s="100">
        <v>1743740</v>
      </c>
      <c r="G360" s="61">
        <f>'2020 Sum_Fall Order Form - V12'!$U$231</f>
        <v>0</v>
      </c>
      <c r="H360" s="60">
        <f>'2020 Sum_Fall Order Form - V12'!$G$18</f>
        <v>0</v>
      </c>
      <c r="J360" s="106">
        <v>19927</v>
      </c>
    </row>
    <row r="361" spans="1:10">
      <c r="A361" s="100">
        <v>360</v>
      </c>
      <c r="B361" s="57" t="s">
        <v>385</v>
      </c>
      <c r="D361" s="58">
        <f>'2020 Sum_Fall Order Form - V12'!$U$23</f>
        <v>0</v>
      </c>
      <c r="E361" s="58">
        <f>'2020 Sum_Fall Order Form - V12'!$U$23</f>
        <v>0</v>
      </c>
      <c r="F361" s="100" t="s">
        <v>723</v>
      </c>
      <c r="G361" s="61">
        <f>'2020 Sum_Fall Order Form - V12'!$V$231</f>
        <v>0</v>
      </c>
      <c r="H361" s="60">
        <f>'2020 Sum_Fall Order Form - V12'!$G$18</f>
        <v>0</v>
      </c>
      <c r="J361" s="106">
        <v>19928</v>
      </c>
    </row>
    <row r="362" spans="1:10">
      <c r="A362" s="100">
        <v>361</v>
      </c>
      <c r="B362" s="57" t="s">
        <v>387</v>
      </c>
      <c r="D362" s="58">
        <f>'2020 Sum_Fall Order Form - V12'!$U$23</f>
        <v>0</v>
      </c>
      <c r="E362" s="58">
        <f>'2020 Sum_Fall Order Form - V12'!$U$23</f>
        <v>0</v>
      </c>
      <c r="F362" s="100">
        <v>1743140</v>
      </c>
      <c r="G362" s="61">
        <f>'2020 Sum_Fall Order Form - V12'!$U$232</f>
        <v>0</v>
      </c>
      <c r="H362" s="60">
        <f>'2020 Sum_Fall Order Form - V12'!$G$18</f>
        <v>0</v>
      </c>
      <c r="J362" s="106">
        <v>19931</v>
      </c>
    </row>
    <row r="363" spans="1:10">
      <c r="A363" s="100">
        <v>362</v>
      </c>
      <c r="B363" s="57" t="s">
        <v>387</v>
      </c>
      <c r="D363" s="58">
        <f>'2020 Sum_Fall Order Form - V12'!$U$23</f>
        <v>0</v>
      </c>
      <c r="E363" s="58">
        <f>'2020 Sum_Fall Order Form - V12'!$U$23</f>
        <v>0</v>
      </c>
      <c r="F363" s="100" t="s">
        <v>724</v>
      </c>
      <c r="G363" s="61">
        <f>'2020 Sum_Fall Order Form - V12'!$V$232</f>
        <v>0</v>
      </c>
      <c r="H363" s="60">
        <f>'2020 Sum_Fall Order Form - V12'!$G$18</f>
        <v>0</v>
      </c>
      <c r="J363" s="106">
        <v>19930</v>
      </c>
    </row>
    <row r="364" spans="1:10">
      <c r="A364" s="100">
        <v>363</v>
      </c>
      <c r="B364" s="57" t="s">
        <v>389</v>
      </c>
      <c r="D364" s="58">
        <f>'2020 Sum_Fall Order Form - V12'!$U$23</f>
        <v>0</v>
      </c>
      <c r="E364" s="58">
        <f>'2020 Sum_Fall Order Form - V12'!$U$23</f>
        <v>0</v>
      </c>
      <c r="F364" s="100">
        <v>1748250</v>
      </c>
      <c r="G364" s="61">
        <f>'2020 Sum_Fall Order Form - V12'!$U$234</f>
        <v>0</v>
      </c>
      <c r="H364" s="60">
        <f>'2020 Sum_Fall Order Form - V12'!$G$18</f>
        <v>0</v>
      </c>
      <c r="J364" s="106">
        <v>5343</v>
      </c>
    </row>
    <row r="365" spans="1:10">
      <c r="A365" s="100">
        <v>364</v>
      </c>
      <c r="B365" s="57" t="s">
        <v>389</v>
      </c>
      <c r="D365" s="58">
        <f>'2020 Sum_Fall Order Form - V12'!$U$23</f>
        <v>0</v>
      </c>
      <c r="E365" s="58">
        <f>'2020 Sum_Fall Order Form - V12'!$U$23</f>
        <v>0</v>
      </c>
      <c r="F365" s="100" t="s">
        <v>725</v>
      </c>
      <c r="G365" s="61">
        <f>'2020 Sum_Fall Order Form - V12'!$V$234</f>
        <v>0</v>
      </c>
      <c r="H365" s="60">
        <f>'2020 Sum_Fall Order Form - V12'!$G$18</f>
        <v>0</v>
      </c>
      <c r="J365" s="106">
        <v>5846</v>
      </c>
    </row>
    <row r="366" spans="1:10">
      <c r="A366" s="100">
        <v>365</v>
      </c>
      <c r="B366" s="57" t="s">
        <v>389</v>
      </c>
      <c r="D366" s="58">
        <f>'2020 Sum_Fall Order Form - V12'!$U$23</f>
        <v>0</v>
      </c>
      <c r="E366" s="58">
        <f>'2020 Sum_Fall Order Form - V12'!$U$23</f>
        <v>0</v>
      </c>
      <c r="F366" s="100">
        <v>1748257</v>
      </c>
      <c r="G366" s="61">
        <f>'2020 Sum_Fall Order Form - V12'!$U$235</f>
        <v>0</v>
      </c>
      <c r="H366" s="60">
        <f>'2020 Sum_Fall Order Form - V12'!$G$18</f>
        <v>0</v>
      </c>
      <c r="J366" s="106">
        <v>5461</v>
      </c>
    </row>
    <row r="367" spans="1:10">
      <c r="A367" s="100">
        <v>366</v>
      </c>
      <c r="B367" s="57" t="s">
        <v>389</v>
      </c>
      <c r="D367" s="58">
        <f>'2020 Sum_Fall Order Form - V12'!$U$23</f>
        <v>0</v>
      </c>
      <c r="E367" s="58">
        <f>'2020 Sum_Fall Order Form - V12'!$U$23</f>
        <v>0</v>
      </c>
      <c r="F367" s="100" t="s">
        <v>726</v>
      </c>
      <c r="G367" s="61">
        <f>'2020 Sum_Fall Order Form - V12'!$V$235</f>
        <v>0</v>
      </c>
      <c r="H367" s="60">
        <f>'2020 Sum_Fall Order Form - V12'!$G$18</f>
        <v>0</v>
      </c>
      <c r="J367" s="106">
        <v>5916</v>
      </c>
    </row>
    <row r="368" spans="1:10">
      <c r="A368" s="100">
        <v>367</v>
      </c>
      <c r="B368" s="57" t="s">
        <v>390</v>
      </c>
      <c r="D368" s="58">
        <f>'2020 Sum_Fall Order Form - V12'!$U$23</f>
        <v>0</v>
      </c>
      <c r="E368" s="58">
        <f>'2020 Sum_Fall Order Form - V12'!$U$23</f>
        <v>0</v>
      </c>
      <c r="F368" s="100">
        <v>1748220</v>
      </c>
      <c r="G368" s="61">
        <f>'2020 Sum_Fall Order Form - V12'!$U$236</f>
        <v>0</v>
      </c>
      <c r="H368" s="60">
        <f>'2020 Sum_Fall Order Form - V12'!$G$18</f>
        <v>0</v>
      </c>
      <c r="J368" s="106">
        <v>5344</v>
      </c>
    </row>
    <row r="369" spans="1:10">
      <c r="A369" s="100">
        <v>368</v>
      </c>
      <c r="B369" s="57" t="s">
        <v>390</v>
      </c>
      <c r="D369" s="58">
        <f>'2020 Sum_Fall Order Form - V12'!$U$23</f>
        <v>0</v>
      </c>
      <c r="E369" s="58">
        <f>'2020 Sum_Fall Order Form - V12'!$U$23</f>
        <v>0</v>
      </c>
      <c r="F369" s="100" t="s">
        <v>727</v>
      </c>
      <c r="G369" s="61">
        <f>'2020 Sum_Fall Order Form - V12'!$V$236</f>
        <v>0</v>
      </c>
      <c r="H369" s="60">
        <f>'2020 Sum_Fall Order Form - V12'!$G$18</f>
        <v>0</v>
      </c>
      <c r="J369" s="106">
        <v>5845</v>
      </c>
    </row>
    <row r="370" spans="1:10">
      <c r="A370" s="100">
        <v>369</v>
      </c>
      <c r="B370" s="57" t="s">
        <v>392</v>
      </c>
      <c r="D370" s="58">
        <f>'2020 Sum_Fall Order Form - V12'!$U$23</f>
        <v>0</v>
      </c>
      <c r="E370" s="58">
        <f>'2020 Sum_Fall Order Form - V12'!$U$23</f>
        <v>0</v>
      </c>
      <c r="F370" s="100">
        <v>1748907</v>
      </c>
      <c r="G370" s="61">
        <f>'2020 Sum_Fall Order Form - V12'!$U$238</f>
        <v>0</v>
      </c>
      <c r="H370" s="60">
        <f>'2020 Sum_Fall Order Form - V12'!$G$18</f>
        <v>0</v>
      </c>
      <c r="J370" s="106">
        <v>5266</v>
      </c>
    </row>
    <row r="371" spans="1:10">
      <c r="A371" s="100">
        <v>370</v>
      </c>
      <c r="B371" s="57" t="s">
        <v>392</v>
      </c>
      <c r="D371" s="58">
        <f>'2020 Sum_Fall Order Form - V12'!$U$23</f>
        <v>0</v>
      </c>
      <c r="E371" s="58">
        <f>'2020 Sum_Fall Order Form - V12'!$U$23</f>
        <v>0</v>
      </c>
      <c r="F371" s="100" t="s">
        <v>728</v>
      </c>
      <c r="G371" s="61">
        <f>'2020 Sum_Fall Order Form - V12'!$V$238</f>
        <v>0</v>
      </c>
      <c r="H371" s="60">
        <f>'2020 Sum_Fall Order Form - V12'!$G$18</f>
        <v>0</v>
      </c>
      <c r="J371" s="106">
        <v>5847</v>
      </c>
    </row>
    <row r="372" spans="1:10">
      <c r="A372" s="100">
        <v>371</v>
      </c>
      <c r="B372" s="57" t="s">
        <v>394</v>
      </c>
      <c r="D372" s="58">
        <f>'2020 Sum_Fall Order Form - V12'!$U$23</f>
        <v>0</v>
      </c>
      <c r="E372" s="58">
        <f>'2020 Sum_Fall Order Form - V12'!$U$23</f>
        <v>0</v>
      </c>
      <c r="F372" s="100">
        <v>1749007</v>
      </c>
      <c r="G372" s="61">
        <f>'2020 Sum_Fall Order Form - V12'!$U$239</f>
        <v>0</v>
      </c>
      <c r="H372" s="60">
        <f>'2020 Sum_Fall Order Form - V12'!$G$18</f>
        <v>0</v>
      </c>
      <c r="J372" s="106">
        <v>5251</v>
      </c>
    </row>
    <row r="373" spans="1:10">
      <c r="A373" s="100">
        <v>372</v>
      </c>
      <c r="B373" s="57" t="s">
        <v>394</v>
      </c>
      <c r="D373" s="58">
        <f>'2020 Sum_Fall Order Form - V12'!$U$23</f>
        <v>0</v>
      </c>
      <c r="E373" s="58">
        <f>'2020 Sum_Fall Order Form - V12'!$U$23</f>
        <v>0</v>
      </c>
      <c r="F373" s="100" t="s">
        <v>729</v>
      </c>
      <c r="G373" s="61">
        <f>'2020 Sum_Fall Order Form - V12'!$V$239</f>
        <v>0</v>
      </c>
      <c r="H373" s="60">
        <f>'2020 Sum_Fall Order Form - V12'!$G$18</f>
        <v>0</v>
      </c>
      <c r="J373" s="106">
        <v>5848</v>
      </c>
    </row>
    <row r="374" spans="1:10">
      <c r="A374" s="100">
        <v>373</v>
      </c>
      <c r="B374" s="57" t="s">
        <v>396</v>
      </c>
      <c r="D374" s="58">
        <f>'2020 Sum_Fall Order Form - V12'!$U$23</f>
        <v>0</v>
      </c>
      <c r="E374" s="58">
        <f>'2020 Sum_Fall Order Form - V12'!$U$23</f>
        <v>0</v>
      </c>
      <c r="F374" s="100">
        <v>1750307</v>
      </c>
      <c r="G374" s="61">
        <f>'2020 Sum_Fall Order Form - V12'!$U$241</f>
        <v>0</v>
      </c>
      <c r="H374" s="60">
        <f>'2020 Sum_Fall Order Form - V12'!$G$18</f>
        <v>0</v>
      </c>
      <c r="J374" s="106">
        <v>18169</v>
      </c>
    </row>
    <row r="375" spans="1:10">
      <c r="A375" s="100">
        <v>374</v>
      </c>
      <c r="B375" s="57" t="s">
        <v>396</v>
      </c>
      <c r="D375" s="58">
        <f>'2020 Sum_Fall Order Form - V12'!$U$23</f>
        <v>0</v>
      </c>
      <c r="E375" s="58">
        <f>'2020 Sum_Fall Order Form - V12'!$U$23</f>
        <v>0</v>
      </c>
      <c r="F375" s="100" t="s">
        <v>730</v>
      </c>
      <c r="G375" s="61">
        <f>'2020 Sum_Fall Order Form - V12'!$V$241</f>
        <v>0</v>
      </c>
      <c r="H375" s="60">
        <f>'2020 Sum_Fall Order Form - V12'!$G$18</f>
        <v>0</v>
      </c>
      <c r="J375" s="106">
        <v>18170</v>
      </c>
    </row>
    <row r="376" spans="1:10">
      <c r="A376" s="100">
        <v>375</v>
      </c>
      <c r="B376" s="57" t="s">
        <v>398</v>
      </c>
      <c r="D376" s="58">
        <f>'2020 Sum_Fall Order Form - V12'!$U$23</f>
        <v>0</v>
      </c>
      <c r="E376" s="58">
        <f>'2020 Sum_Fall Order Form - V12'!$U$23</f>
        <v>0</v>
      </c>
      <c r="F376" s="100">
        <v>1750377</v>
      </c>
      <c r="G376" s="61">
        <f>'2020 Sum_Fall Order Form - V12'!$U$242</f>
        <v>0</v>
      </c>
      <c r="H376" s="60">
        <f>'2020 Sum_Fall Order Form - V12'!$G$18</f>
        <v>0</v>
      </c>
      <c r="J376" s="106">
        <v>18171</v>
      </c>
    </row>
    <row r="377" spans="1:10">
      <c r="A377" s="100">
        <v>376</v>
      </c>
      <c r="B377" s="57" t="s">
        <v>398</v>
      </c>
      <c r="D377" s="58">
        <f>'2020 Sum_Fall Order Form - V12'!$U$23</f>
        <v>0</v>
      </c>
      <c r="E377" s="58">
        <f>'2020 Sum_Fall Order Form - V12'!$U$23</f>
        <v>0</v>
      </c>
      <c r="F377" s="100" t="s">
        <v>731</v>
      </c>
      <c r="G377" s="61">
        <f>'2020 Sum_Fall Order Form - V12'!$V$242</f>
        <v>0</v>
      </c>
      <c r="H377" s="60">
        <f>'2020 Sum_Fall Order Form - V12'!$G$18</f>
        <v>0</v>
      </c>
      <c r="J377" s="106">
        <v>18172</v>
      </c>
    </row>
    <row r="378" spans="1:10">
      <c r="A378" s="100">
        <v>377</v>
      </c>
      <c r="B378" s="57" t="s">
        <v>402</v>
      </c>
      <c r="D378" s="58">
        <f>'2020 Sum_Fall Order Form - V12'!$U$23</f>
        <v>0</v>
      </c>
      <c r="E378" s="58">
        <f>'2020 Sum_Fall Order Form - V12'!$U$23</f>
        <v>0</v>
      </c>
      <c r="F378" s="100">
        <v>1750667</v>
      </c>
      <c r="G378" s="61">
        <f>'2020 Sum_Fall Order Form - V12'!$U$244</f>
        <v>0</v>
      </c>
      <c r="H378" s="60">
        <f>'2020 Sum_Fall Order Form - V12'!$G$18</f>
        <v>0</v>
      </c>
      <c r="J378" s="106">
        <v>18173</v>
      </c>
    </row>
    <row r="379" spans="1:10">
      <c r="A379" s="100">
        <v>378</v>
      </c>
      <c r="B379" s="57" t="s">
        <v>402</v>
      </c>
      <c r="D379" s="58">
        <f>'2020 Sum_Fall Order Form - V12'!$U$23</f>
        <v>0</v>
      </c>
      <c r="E379" s="58">
        <f>'2020 Sum_Fall Order Form - V12'!$U$23</f>
        <v>0</v>
      </c>
      <c r="F379" s="100" t="s">
        <v>732</v>
      </c>
      <c r="G379" s="61">
        <f>'2020 Sum_Fall Order Form - V12'!$V$244</f>
        <v>0</v>
      </c>
      <c r="H379" s="60">
        <f>'2020 Sum_Fall Order Form - V12'!$G$18</f>
        <v>0</v>
      </c>
      <c r="J379" s="106">
        <v>18174</v>
      </c>
    </row>
    <row r="380" spans="1:10">
      <c r="A380" s="100">
        <v>379</v>
      </c>
      <c r="B380" s="57" t="s">
        <v>404</v>
      </c>
      <c r="D380" s="58">
        <f>'2020 Sum_Fall Order Form - V12'!$U$23</f>
        <v>0</v>
      </c>
      <c r="E380" s="58">
        <f>'2020 Sum_Fall Order Form - V12'!$U$23</f>
        <v>0</v>
      </c>
      <c r="F380" s="100">
        <v>1750687</v>
      </c>
      <c r="G380" s="61">
        <f>'2020 Sum_Fall Order Form - V12'!$U$245</f>
        <v>0</v>
      </c>
      <c r="H380" s="60">
        <f>'2020 Sum_Fall Order Form - V12'!$G$18</f>
        <v>0</v>
      </c>
      <c r="J380" s="106">
        <v>19956</v>
      </c>
    </row>
    <row r="381" spans="1:10">
      <c r="A381" s="100">
        <v>380</v>
      </c>
      <c r="B381" s="57" t="s">
        <v>404</v>
      </c>
      <c r="D381" s="58">
        <f>'2020 Sum_Fall Order Form - V12'!$U$23</f>
        <v>0</v>
      </c>
      <c r="E381" s="58">
        <f>'2020 Sum_Fall Order Form - V12'!$U$23</f>
        <v>0</v>
      </c>
      <c r="F381" s="100" t="s">
        <v>733</v>
      </c>
      <c r="G381" s="61">
        <f>'2020 Sum_Fall Order Form - V12'!$V$245</f>
        <v>0</v>
      </c>
      <c r="H381" s="60">
        <f>'2020 Sum_Fall Order Form - V12'!$G$18</f>
        <v>0</v>
      </c>
      <c r="J381" s="106">
        <v>19958</v>
      </c>
    </row>
    <row r="382" spans="1:10">
      <c r="A382" s="100">
        <v>381</v>
      </c>
      <c r="B382" s="57" t="s">
        <v>405</v>
      </c>
      <c r="D382" s="58">
        <f>'2020 Sum_Fall Order Form - V12'!$U$23</f>
        <v>0</v>
      </c>
      <c r="E382" s="58">
        <f>'2020 Sum_Fall Order Form - V12'!$U$23</f>
        <v>0</v>
      </c>
      <c r="F382" s="100">
        <v>1750747</v>
      </c>
      <c r="G382" s="61">
        <f>'2020 Sum_Fall Order Form - V12'!$U$246</f>
        <v>0</v>
      </c>
      <c r="H382" s="60">
        <f>'2020 Sum_Fall Order Form - V12'!$G$18</f>
        <v>0</v>
      </c>
      <c r="J382" s="106">
        <v>18179</v>
      </c>
    </row>
    <row r="383" spans="1:10">
      <c r="A383" s="100">
        <v>382</v>
      </c>
      <c r="B383" s="57" t="s">
        <v>405</v>
      </c>
      <c r="D383" s="58">
        <f>'2020 Sum_Fall Order Form - V12'!$U$23</f>
        <v>0</v>
      </c>
      <c r="E383" s="58">
        <f>'2020 Sum_Fall Order Form - V12'!$U$23</f>
        <v>0</v>
      </c>
      <c r="F383" s="100" t="s">
        <v>734</v>
      </c>
      <c r="G383" s="61">
        <f>'2020 Sum_Fall Order Form - V12'!$V$246</f>
        <v>0</v>
      </c>
      <c r="H383" s="60">
        <f>'2020 Sum_Fall Order Form - V12'!$G$18</f>
        <v>0</v>
      </c>
      <c r="J383" s="106">
        <v>18180</v>
      </c>
    </row>
    <row r="384" spans="1:10">
      <c r="A384" s="100">
        <v>383</v>
      </c>
      <c r="B384" s="57" t="s">
        <v>407</v>
      </c>
      <c r="D384" s="58">
        <f>'2020 Sum_Fall Order Form - V12'!$U$23</f>
        <v>0</v>
      </c>
      <c r="E384" s="58">
        <f>'2020 Sum_Fall Order Form - V12'!$U$23</f>
        <v>0</v>
      </c>
      <c r="F384" s="100">
        <v>1751907</v>
      </c>
      <c r="G384" s="61">
        <f>'2020 Sum_Fall Order Form - V12'!$U$248</f>
        <v>0</v>
      </c>
      <c r="H384" s="60">
        <f>'2020 Sum_Fall Order Form - V12'!$G$18</f>
        <v>0</v>
      </c>
      <c r="J384" s="106">
        <v>18182</v>
      </c>
    </row>
    <row r="385" spans="1:10">
      <c r="A385" s="100">
        <v>384</v>
      </c>
      <c r="B385" s="57" t="s">
        <v>407</v>
      </c>
      <c r="D385" s="58">
        <f>'2020 Sum_Fall Order Form - V12'!$U$23</f>
        <v>0</v>
      </c>
      <c r="E385" s="58">
        <f>'2020 Sum_Fall Order Form - V12'!$U$23</f>
        <v>0</v>
      </c>
      <c r="F385" s="100" t="s">
        <v>735</v>
      </c>
      <c r="G385" s="61">
        <f>'2020 Sum_Fall Order Form - V12'!$V$248</f>
        <v>0</v>
      </c>
      <c r="H385" s="60">
        <f>'2020 Sum_Fall Order Form - V12'!$G$18</f>
        <v>0</v>
      </c>
      <c r="J385" s="106">
        <v>18181</v>
      </c>
    </row>
    <row r="386" spans="1:10">
      <c r="A386" s="100">
        <v>385</v>
      </c>
      <c r="B386" s="57" t="s">
        <v>409</v>
      </c>
      <c r="D386" s="58">
        <f>'2020 Sum_Fall Order Form - V12'!$U$23</f>
        <v>0</v>
      </c>
      <c r="E386" s="58">
        <f>'2020 Sum_Fall Order Form - V12'!$U$23</f>
        <v>0</v>
      </c>
      <c r="F386" s="100">
        <v>1751957</v>
      </c>
      <c r="G386" s="61">
        <f>'2020 Sum_Fall Order Form - V12'!$U$249</f>
        <v>0</v>
      </c>
      <c r="H386" s="60">
        <f>'2020 Sum_Fall Order Form - V12'!$G$18</f>
        <v>0</v>
      </c>
      <c r="J386" s="106">
        <v>18185</v>
      </c>
    </row>
    <row r="387" spans="1:10">
      <c r="A387" s="100">
        <v>386</v>
      </c>
      <c r="B387" s="57" t="s">
        <v>409</v>
      </c>
      <c r="D387" s="58">
        <f>'2020 Sum_Fall Order Form - V12'!$U$23</f>
        <v>0</v>
      </c>
      <c r="E387" s="58">
        <f>'2020 Sum_Fall Order Form - V12'!$U$23</f>
        <v>0</v>
      </c>
      <c r="F387" s="100" t="s">
        <v>736</v>
      </c>
      <c r="G387" s="61">
        <f>'2020 Sum_Fall Order Form - V12'!$V$249</f>
        <v>0</v>
      </c>
      <c r="H387" s="60">
        <f>'2020 Sum_Fall Order Form - V12'!$G$18</f>
        <v>0</v>
      </c>
      <c r="J387" s="106">
        <v>18186</v>
      </c>
    </row>
    <row r="388" spans="1:10">
      <c r="A388" s="100">
        <v>387</v>
      </c>
      <c r="B388" s="57" t="s">
        <v>411</v>
      </c>
      <c r="D388" s="58">
        <f>'2020 Sum_Fall Order Form - V12'!$U$23</f>
        <v>0</v>
      </c>
      <c r="E388" s="58">
        <f>'2020 Sum_Fall Order Form - V12'!$U$23</f>
        <v>0</v>
      </c>
      <c r="F388" s="100">
        <v>1751997</v>
      </c>
      <c r="G388" s="61">
        <f>'2020 Sum_Fall Order Form - V12'!$U$250</f>
        <v>0</v>
      </c>
      <c r="H388" s="60">
        <f>'2020 Sum_Fall Order Form - V12'!$G$18</f>
        <v>0</v>
      </c>
      <c r="J388" s="106">
        <v>18188</v>
      </c>
    </row>
    <row r="389" spans="1:10">
      <c r="A389" s="100">
        <v>388</v>
      </c>
      <c r="B389" s="57" t="s">
        <v>411</v>
      </c>
      <c r="D389" s="58">
        <f>'2020 Sum_Fall Order Form - V12'!$U$23</f>
        <v>0</v>
      </c>
      <c r="E389" s="58">
        <f>'2020 Sum_Fall Order Form - V12'!$U$23</f>
        <v>0</v>
      </c>
      <c r="F389" s="100" t="s">
        <v>737</v>
      </c>
      <c r="G389" s="61">
        <f>'2020 Sum_Fall Order Form - V12'!$V$250</f>
        <v>0</v>
      </c>
      <c r="H389" s="60">
        <f>'2020 Sum_Fall Order Form - V12'!$G$18</f>
        <v>0</v>
      </c>
      <c r="J389" s="106">
        <v>18187</v>
      </c>
    </row>
    <row r="390" spans="1:10">
      <c r="A390" s="100">
        <v>389</v>
      </c>
      <c r="B390" s="57" t="s">
        <v>413</v>
      </c>
      <c r="D390" s="58">
        <f>'2020 Sum_Fall Order Form - V12'!$U$23</f>
        <v>0</v>
      </c>
      <c r="E390" s="58">
        <f>'2020 Sum_Fall Order Form - V12'!$U$23</f>
        <v>0</v>
      </c>
      <c r="F390" s="100">
        <v>1751967</v>
      </c>
      <c r="G390" s="61">
        <f>'2020 Sum_Fall Order Form - V12'!$U$251</f>
        <v>0</v>
      </c>
      <c r="H390" s="60">
        <f>'2020 Sum_Fall Order Form - V12'!$G$18</f>
        <v>0</v>
      </c>
      <c r="J390" s="106">
        <v>18447</v>
      </c>
    </row>
    <row r="391" spans="1:10">
      <c r="A391" s="100">
        <v>390</v>
      </c>
      <c r="B391" s="57" t="s">
        <v>413</v>
      </c>
      <c r="D391" s="58">
        <f>'2020 Sum_Fall Order Form - V12'!$U$23</f>
        <v>0</v>
      </c>
      <c r="E391" s="58">
        <f>'2020 Sum_Fall Order Form - V12'!$U$23</f>
        <v>0</v>
      </c>
      <c r="F391" s="100" t="s">
        <v>738</v>
      </c>
      <c r="G391" s="61">
        <f>'2020 Sum_Fall Order Form - V12'!$V$251</f>
        <v>0</v>
      </c>
      <c r="H391" s="60">
        <f>'2020 Sum_Fall Order Form - V12'!$G$18</f>
        <v>0</v>
      </c>
      <c r="J391" s="106">
        <v>18449</v>
      </c>
    </row>
    <row r="392" spans="1:10">
      <c r="A392" s="100">
        <v>391</v>
      </c>
      <c r="B392" s="57" t="s">
        <v>416</v>
      </c>
      <c r="D392" s="58">
        <f>'2020 Sum_Fall Order Form - V12'!$U$23</f>
        <v>0</v>
      </c>
      <c r="E392" s="58">
        <f>'2020 Sum_Fall Order Form - V12'!$U$23</f>
        <v>0</v>
      </c>
      <c r="F392" s="100">
        <v>1752907</v>
      </c>
      <c r="G392" s="61">
        <f>'2020 Sum_Fall Order Form - V12'!$U$253</f>
        <v>0</v>
      </c>
      <c r="H392" s="60">
        <f>'2020 Sum_Fall Order Form - V12'!$G$18</f>
        <v>0</v>
      </c>
      <c r="J392" s="106">
        <v>18193</v>
      </c>
    </row>
    <row r="393" spans="1:10">
      <c r="A393" s="100">
        <v>392</v>
      </c>
      <c r="B393" s="57" t="s">
        <v>416</v>
      </c>
      <c r="D393" s="58">
        <f>'2020 Sum_Fall Order Form - V12'!$U$23</f>
        <v>0</v>
      </c>
      <c r="E393" s="58">
        <f>'2020 Sum_Fall Order Form - V12'!$U$23</f>
        <v>0</v>
      </c>
      <c r="F393" s="100" t="s">
        <v>739</v>
      </c>
      <c r="G393" s="61">
        <f>'2020 Sum_Fall Order Form - V12'!$V$253</f>
        <v>0</v>
      </c>
      <c r="H393" s="60">
        <f>'2020 Sum_Fall Order Form - V12'!$G$18</f>
        <v>0</v>
      </c>
      <c r="J393" s="106">
        <v>18194</v>
      </c>
    </row>
    <row r="394" spans="1:10">
      <c r="A394" s="100">
        <v>393</v>
      </c>
      <c r="B394" s="57" t="s">
        <v>418</v>
      </c>
      <c r="D394" s="58">
        <f>'2020 Sum_Fall Order Form - V12'!$U$23</f>
        <v>0</v>
      </c>
      <c r="E394" s="58">
        <f>'2020 Sum_Fall Order Form - V12'!$U$23</f>
        <v>0</v>
      </c>
      <c r="F394" s="100">
        <v>1752917</v>
      </c>
      <c r="G394" s="61">
        <f>'2020 Sum_Fall Order Form - V12'!$U$254</f>
        <v>0</v>
      </c>
      <c r="H394" s="60">
        <f>'2020 Sum_Fall Order Form - V12'!$G$18</f>
        <v>0</v>
      </c>
      <c r="J394" s="106">
        <v>18189</v>
      </c>
    </row>
    <row r="395" spans="1:10">
      <c r="A395" s="100">
        <v>394</v>
      </c>
      <c r="B395" s="57" t="s">
        <v>418</v>
      </c>
      <c r="D395" s="58">
        <f>'2020 Sum_Fall Order Form - V12'!$U$23</f>
        <v>0</v>
      </c>
      <c r="E395" s="58">
        <f>'2020 Sum_Fall Order Form - V12'!$U$23</f>
        <v>0</v>
      </c>
      <c r="F395" s="100" t="s">
        <v>740</v>
      </c>
      <c r="G395" s="61">
        <f>'2020 Sum_Fall Order Form - V12'!$V$254</f>
        <v>0</v>
      </c>
      <c r="H395" s="60">
        <f>'2020 Sum_Fall Order Form - V12'!$G$18</f>
        <v>0</v>
      </c>
      <c r="J395" s="106">
        <v>18190</v>
      </c>
    </row>
    <row r="396" spans="1:10">
      <c r="A396" s="100">
        <v>395</v>
      </c>
      <c r="B396" s="57" t="s">
        <v>420</v>
      </c>
      <c r="D396" s="58">
        <f>'2020 Sum_Fall Order Form - V12'!$U$23</f>
        <v>0</v>
      </c>
      <c r="E396" s="58">
        <f>'2020 Sum_Fall Order Form - V12'!$U$23</f>
        <v>0</v>
      </c>
      <c r="F396" s="100">
        <v>1753017</v>
      </c>
      <c r="G396" s="61">
        <f>'2020 Sum_Fall Order Form - V12'!$U$255</f>
        <v>0</v>
      </c>
      <c r="H396" s="60">
        <f>'2020 Sum_Fall Order Form - V12'!$G$18</f>
        <v>0</v>
      </c>
      <c r="J396" s="106">
        <v>18196</v>
      </c>
    </row>
    <row r="397" spans="1:10">
      <c r="A397" s="100">
        <v>396</v>
      </c>
      <c r="B397" s="57" t="s">
        <v>420</v>
      </c>
      <c r="D397" s="58">
        <f>'2020 Sum_Fall Order Form - V12'!$U$23</f>
        <v>0</v>
      </c>
      <c r="E397" s="58">
        <f>'2020 Sum_Fall Order Form - V12'!$U$23</f>
        <v>0</v>
      </c>
      <c r="F397" s="100" t="s">
        <v>741</v>
      </c>
      <c r="G397" s="61">
        <f>'2020 Sum_Fall Order Form - V12'!$V$255</f>
        <v>0</v>
      </c>
      <c r="H397" s="60">
        <f>'2020 Sum_Fall Order Form - V12'!$G$18</f>
        <v>0</v>
      </c>
      <c r="J397" s="106">
        <v>18195</v>
      </c>
    </row>
    <row r="398" spans="1:10">
      <c r="A398" s="100">
        <v>397</v>
      </c>
      <c r="B398" s="57" t="s">
        <v>423</v>
      </c>
      <c r="D398" s="58">
        <f>'2020 Sum_Fall Order Form - V12'!$U$23</f>
        <v>0</v>
      </c>
      <c r="E398" s="58">
        <f>'2020 Sum_Fall Order Form - V12'!$U$23</f>
        <v>0</v>
      </c>
      <c r="F398" s="100">
        <v>1753527</v>
      </c>
      <c r="G398" s="61">
        <f>'2020 Sum_Fall Order Form - V12'!$U$257</f>
        <v>0</v>
      </c>
      <c r="H398" s="60">
        <f>'2020 Sum_Fall Order Form - V12'!$G$18</f>
        <v>0</v>
      </c>
      <c r="J398" s="106">
        <v>5537</v>
      </c>
    </row>
    <row r="399" spans="1:10">
      <c r="A399" s="100">
        <v>398</v>
      </c>
      <c r="B399" s="57" t="s">
        <v>423</v>
      </c>
      <c r="D399" s="58">
        <f>'2020 Sum_Fall Order Form - V12'!$U$23</f>
        <v>0</v>
      </c>
      <c r="E399" s="58">
        <f>'2020 Sum_Fall Order Form - V12'!$U$23</f>
        <v>0</v>
      </c>
      <c r="F399" s="100" t="s">
        <v>742</v>
      </c>
      <c r="G399" s="61">
        <f>'2020 Sum_Fall Order Form - V12'!$V$257</f>
        <v>0</v>
      </c>
      <c r="H399" s="60">
        <f>'2020 Sum_Fall Order Form - V12'!$G$18</f>
        <v>0</v>
      </c>
      <c r="J399" s="106">
        <v>5644</v>
      </c>
    </row>
    <row r="400" spans="1:10">
      <c r="A400" s="100">
        <v>399</v>
      </c>
      <c r="B400" s="57" t="s">
        <v>424</v>
      </c>
      <c r="D400" s="58">
        <f>'2020 Sum_Fall Order Form - V12'!$U$23</f>
        <v>0</v>
      </c>
      <c r="E400" s="58">
        <f>'2020 Sum_Fall Order Form - V12'!$U$23</f>
        <v>0</v>
      </c>
      <c r="F400" s="100">
        <v>1753497</v>
      </c>
      <c r="G400" s="61">
        <f>'2020 Sum_Fall Order Form - V12'!$U$258</f>
        <v>0</v>
      </c>
      <c r="H400" s="60">
        <f>'2020 Sum_Fall Order Form - V12'!$G$18</f>
        <v>0</v>
      </c>
      <c r="J400" s="106">
        <v>18077</v>
      </c>
    </row>
    <row r="401" spans="1:10">
      <c r="A401" s="100">
        <v>400</v>
      </c>
      <c r="B401" s="57" t="s">
        <v>424</v>
      </c>
      <c r="D401" s="58">
        <f>'2020 Sum_Fall Order Form - V12'!$U$23</f>
        <v>0</v>
      </c>
      <c r="E401" s="58">
        <f>'2020 Sum_Fall Order Form - V12'!$U$23</f>
        <v>0</v>
      </c>
      <c r="F401" s="100" t="s">
        <v>743</v>
      </c>
      <c r="G401" s="61">
        <f>'2020 Sum_Fall Order Form - V12'!$V$258</f>
        <v>0</v>
      </c>
      <c r="H401" s="60">
        <f>'2020 Sum_Fall Order Form - V12'!$G$18</f>
        <v>0</v>
      </c>
      <c r="J401" s="106">
        <v>18078</v>
      </c>
    </row>
    <row r="402" spans="1:10">
      <c r="A402" s="100">
        <v>401</v>
      </c>
      <c r="B402" s="57" t="s">
        <v>428</v>
      </c>
      <c r="D402" s="58">
        <f>'2020 Sum_Fall Order Form - V12'!$U$23</f>
        <v>0</v>
      </c>
      <c r="E402" s="58">
        <f>'2020 Sum_Fall Order Form - V12'!$U$23</f>
        <v>0</v>
      </c>
      <c r="F402" s="100">
        <v>1754981</v>
      </c>
      <c r="G402" s="61">
        <f>'2020 Sum_Fall Order Form - V12'!$U$261</f>
        <v>0</v>
      </c>
      <c r="H402" s="60">
        <f>'2020 Sum_Fall Order Form - V12'!$G$18</f>
        <v>0</v>
      </c>
      <c r="J402" s="106">
        <v>5403</v>
      </c>
    </row>
    <row r="403" spans="1:10">
      <c r="A403" s="100">
        <v>402</v>
      </c>
      <c r="B403" s="57" t="s">
        <v>428</v>
      </c>
      <c r="D403" s="58">
        <f>'2020 Sum_Fall Order Form - V12'!$U$23</f>
        <v>0</v>
      </c>
      <c r="E403" s="58">
        <f>'2020 Sum_Fall Order Form - V12'!$U$23</f>
        <v>0</v>
      </c>
      <c r="F403" s="100" t="s">
        <v>744</v>
      </c>
      <c r="G403" s="61">
        <f>'2020 Sum_Fall Order Form - V12'!$V$261</f>
        <v>0</v>
      </c>
      <c r="H403" s="60">
        <f>'2020 Sum_Fall Order Form - V12'!$G$18</f>
        <v>0</v>
      </c>
      <c r="J403" s="106">
        <v>5851</v>
      </c>
    </row>
    <row r="404" spans="1:10">
      <c r="A404" s="100">
        <v>403</v>
      </c>
      <c r="B404" s="57" t="s">
        <v>429</v>
      </c>
      <c r="D404" s="58">
        <f>'2020 Sum_Fall Order Form - V12'!$U$23</f>
        <v>0</v>
      </c>
      <c r="E404" s="58">
        <f>'2020 Sum_Fall Order Form - V12'!$U$23</f>
        <v>0</v>
      </c>
      <c r="F404" s="100">
        <v>1755021</v>
      </c>
      <c r="G404" s="61">
        <f>'2020 Sum_Fall Order Form - V12'!$U$262</f>
        <v>0</v>
      </c>
      <c r="H404" s="60">
        <f>'2020 Sum_Fall Order Form - V12'!$G$18</f>
        <v>0</v>
      </c>
      <c r="J404" s="106">
        <v>5410</v>
      </c>
    </row>
    <row r="405" spans="1:10">
      <c r="A405" s="100">
        <v>404</v>
      </c>
      <c r="B405" s="57" t="s">
        <v>429</v>
      </c>
      <c r="D405" s="58">
        <f>'2020 Sum_Fall Order Form - V12'!$U$23</f>
        <v>0</v>
      </c>
      <c r="E405" s="58">
        <f>'2020 Sum_Fall Order Form - V12'!$U$23</f>
        <v>0</v>
      </c>
      <c r="F405" s="100" t="s">
        <v>745</v>
      </c>
      <c r="G405" s="61">
        <f>'2020 Sum_Fall Order Form - V12'!$V$262</f>
        <v>0</v>
      </c>
      <c r="H405" s="60">
        <f>'2020 Sum_Fall Order Form - V12'!$G$18</f>
        <v>0</v>
      </c>
      <c r="J405" s="106">
        <v>5853</v>
      </c>
    </row>
    <row r="406" spans="1:10">
      <c r="A406" s="100">
        <v>405</v>
      </c>
      <c r="B406" s="57" t="s">
        <v>431</v>
      </c>
      <c r="D406" s="58">
        <f>'2020 Sum_Fall Order Form - V12'!$U$23</f>
        <v>0</v>
      </c>
      <c r="E406" s="58">
        <f>'2020 Sum_Fall Order Form - V12'!$U$23</f>
        <v>0</v>
      </c>
      <c r="F406" s="100">
        <v>1755161</v>
      </c>
      <c r="G406" s="61">
        <f>'2020 Sum_Fall Order Form - V12'!$U$263</f>
        <v>0</v>
      </c>
      <c r="H406" s="60">
        <f>'2020 Sum_Fall Order Form - V12'!$G$18</f>
        <v>0</v>
      </c>
      <c r="J406" s="106">
        <v>5400</v>
      </c>
    </row>
    <row r="407" spans="1:10">
      <c r="A407" s="100">
        <v>406</v>
      </c>
      <c r="B407" s="57" t="s">
        <v>431</v>
      </c>
      <c r="D407" s="58">
        <f>'2020 Sum_Fall Order Form - V12'!$U$23</f>
        <v>0</v>
      </c>
      <c r="E407" s="58">
        <f>'2020 Sum_Fall Order Form - V12'!$U$23</f>
        <v>0</v>
      </c>
      <c r="F407" s="100" t="s">
        <v>746</v>
      </c>
      <c r="G407" s="61">
        <f>'2020 Sum_Fall Order Form - V12'!$V$263</f>
        <v>0</v>
      </c>
      <c r="H407" s="60">
        <f>'2020 Sum_Fall Order Form - V12'!$G$18</f>
        <v>0</v>
      </c>
      <c r="J407" s="106">
        <v>5855</v>
      </c>
    </row>
    <row r="408" spans="1:10">
      <c r="A408" s="100">
        <v>407</v>
      </c>
      <c r="B408" s="57" t="s">
        <v>433</v>
      </c>
      <c r="D408" s="58">
        <f>'2020 Sum_Fall Order Form - V12'!$U$23</f>
        <v>0</v>
      </c>
      <c r="E408" s="58">
        <f>'2020 Sum_Fall Order Form - V12'!$U$23</f>
        <v>0</v>
      </c>
      <c r="F408" s="100">
        <v>1755201</v>
      </c>
      <c r="G408" s="61">
        <f>'2020 Sum_Fall Order Form - V12'!$U$264</f>
        <v>0</v>
      </c>
      <c r="H408" s="60">
        <f>'2020 Sum_Fall Order Form - V12'!$G$18</f>
        <v>0</v>
      </c>
      <c r="J408" s="106">
        <v>5407</v>
      </c>
    </row>
    <row r="409" spans="1:10">
      <c r="A409" s="100">
        <v>408</v>
      </c>
      <c r="B409" s="57" t="s">
        <v>433</v>
      </c>
      <c r="D409" s="58">
        <f>'2020 Sum_Fall Order Form - V12'!$U$23</f>
        <v>0</v>
      </c>
      <c r="E409" s="58">
        <f>'2020 Sum_Fall Order Form - V12'!$U$23</f>
        <v>0</v>
      </c>
      <c r="F409" s="100" t="s">
        <v>747</v>
      </c>
      <c r="G409" s="61">
        <f>'2020 Sum_Fall Order Form - V12'!$V$264</f>
        <v>0</v>
      </c>
      <c r="H409" s="60">
        <f>'2020 Sum_Fall Order Form - V12'!$G$18</f>
        <v>0</v>
      </c>
      <c r="J409" s="106">
        <v>5857</v>
      </c>
    </row>
    <row r="410" spans="1:10">
      <c r="A410" s="100">
        <v>409</v>
      </c>
      <c r="B410" s="57" t="s">
        <v>434</v>
      </c>
      <c r="D410" s="58">
        <f>'2020 Sum_Fall Order Form - V12'!$U$23</f>
        <v>0</v>
      </c>
      <c r="E410" s="58">
        <f>'2020 Sum_Fall Order Form - V12'!$U$23</f>
        <v>0</v>
      </c>
      <c r="F410" s="100">
        <v>1755221</v>
      </c>
      <c r="G410" s="61">
        <f>'2020 Sum_Fall Order Form - V12'!$U$265</f>
        <v>0</v>
      </c>
      <c r="H410" s="60">
        <f>'2020 Sum_Fall Order Form - V12'!$G$18</f>
        <v>0</v>
      </c>
      <c r="J410" s="106">
        <v>5398</v>
      </c>
    </row>
    <row r="411" spans="1:10">
      <c r="A411" s="100">
        <v>410</v>
      </c>
      <c r="B411" s="57" t="s">
        <v>434</v>
      </c>
      <c r="D411" s="58">
        <f>'2020 Sum_Fall Order Form - V12'!$U$23</f>
        <v>0</v>
      </c>
      <c r="E411" s="58">
        <f>'2020 Sum_Fall Order Form - V12'!$U$23</f>
        <v>0</v>
      </c>
      <c r="F411" s="100" t="s">
        <v>748</v>
      </c>
      <c r="G411" s="61">
        <f>'2020 Sum_Fall Order Form - V12'!$V$265</f>
        <v>0</v>
      </c>
      <c r="H411" s="60">
        <f>'2020 Sum_Fall Order Form - V12'!$G$18</f>
        <v>0</v>
      </c>
      <c r="J411" s="106">
        <v>5859</v>
      </c>
    </row>
    <row r="412" spans="1:10">
      <c r="A412" s="100">
        <v>411</v>
      </c>
      <c r="B412" s="57" t="s">
        <v>435</v>
      </c>
      <c r="D412" s="58">
        <f>'2020 Sum_Fall Order Form - V12'!$U$23</f>
        <v>0</v>
      </c>
      <c r="E412" s="58">
        <f>'2020 Sum_Fall Order Form - V12'!$U$23</f>
        <v>0</v>
      </c>
      <c r="F412" s="100">
        <v>1755241</v>
      </c>
      <c r="G412" s="61">
        <f>'2020 Sum_Fall Order Form - V12'!$U$266</f>
        <v>0</v>
      </c>
      <c r="H412" s="60">
        <f>'2020 Sum_Fall Order Form - V12'!$G$18</f>
        <v>0</v>
      </c>
      <c r="J412" s="106">
        <v>5401</v>
      </c>
    </row>
    <row r="413" spans="1:10">
      <c r="A413" s="100">
        <v>412</v>
      </c>
      <c r="B413" s="57" t="s">
        <v>435</v>
      </c>
      <c r="D413" s="58">
        <f>'2020 Sum_Fall Order Form - V12'!$U$23</f>
        <v>0</v>
      </c>
      <c r="E413" s="58">
        <f>'2020 Sum_Fall Order Form - V12'!$U$23</f>
        <v>0</v>
      </c>
      <c r="F413" s="100" t="s">
        <v>749</v>
      </c>
      <c r="G413" s="61">
        <f>'2020 Sum_Fall Order Form - V12'!$V$266</f>
        <v>0</v>
      </c>
      <c r="H413" s="60">
        <f>'2020 Sum_Fall Order Form - V12'!$G$18</f>
        <v>0</v>
      </c>
      <c r="J413" s="106">
        <v>5861</v>
      </c>
    </row>
    <row r="414" spans="1:10">
      <c r="A414" s="100">
        <v>413</v>
      </c>
      <c r="B414" s="57" t="s">
        <v>436</v>
      </c>
      <c r="D414" s="58">
        <f>'2020 Sum_Fall Order Form - V12'!$U$23</f>
        <v>0</v>
      </c>
      <c r="E414" s="58">
        <f>'2020 Sum_Fall Order Form - V12'!$U$23</f>
        <v>0</v>
      </c>
      <c r="F414" s="100">
        <v>1755301</v>
      </c>
      <c r="G414" s="61">
        <f>'2020 Sum_Fall Order Form - V12'!$U$267</f>
        <v>0</v>
      </c>
      <c r="H414" s="60">
        <f>'2020 Sum_Fall Order Form - V12'!$G$18</f>
        <v>0</v>
      </c>
      <c r="J414" s="106">
        <v>5411</v>
      </c>
    </row>
    <row r="415" spans="1:10">
      <c r="A415" s="100">
        <v>414</v>
      </c>
      <c r="B415" s="57" t="s">
        <v>436</v>
      </c>
      <c r="D415" s="58">
        <f>'2020 Sum_Fall Order Form - V12'!$U$23</f>
        <v>0</v>
      </c>
      <c r="E415" s="58">
        <f>'2020 Sum_Fall Order Form - V12'!$U$23</f>
        <v>0</v>
      </c>
      <c r="F415" s="100" t="s">
        <v>750</v>
      </c>
      <c r="G415" s="61">
        <f>'2020 Sum_Fall Order Form - V12'!$V$267</f>
        <v>0</v>
      </c>
      <c r="H415" s="60">
        <f>'2020 Sum_Fall Order Form - V12'!$G$18</f>
        <v>0</v>
      </c>
      <c r="J415" s="106">
        <v>5863</v>
      </c>
    </row>
    <row r="416" spans="1:10">
      <c r="A416" s="100">
        <v>415</v>
      </c>
      <c r="B416" s="57" t="s">
        <v>438</v>
      </c>
      <c r="D416" s="58">
        <f>'2020 Sum_Fall Order Form - V12'!$U$23</f>
        <v>0</v>
      </c>
      <c r="E416" s="58">
        <f>'2020 Sum_Fall Order Form - V12'!$U$23</f>
        <v>0</v>
      </c>
      <c r="F416" s="100">
        <v>1755451</v>
      </c>
      <c r="G416" s="61">
        <f>'2020 Sum_Fall Order Form - V12'!$U$268</f>
        <v>0</v>
      </c>
      <c r="H416" s="60">
        <f>'2020 Sum_Fall Order Form - V12'!$G$18</f>
        <v>0</v>
      </c>
      <c r="J416" s="106">
        <v>5408</v>
      </c>
    </row>
    <row r="417" spans="1:10">
      <c r="A417" s="100">
        <v>416</v>
      </c>
      <c r="B417" s="57" t="s">
        <v>438</v>
      </c>
      <c r="D417" s="58">
        <f>'2020 Sum_Fall Order Form - V12'!$U$23</f>
        <v>0</v>
      </c>
      <c r="E417" s="58">
        <f>'2020 Sum_Fall Order Form - V12'!$U$23</f>
        <v>0</v>
      </c>
      <c r="F417" s="100" t="s">
        <v>751</v>
      </c>
      <c r="G417" s="61">
        <f>'2020 Sum_Fall Order Form - V12'!$V$268</f>
        <v>0</v>
      </c>
      <c r="H417" s="60">
        <f>'2020 Sum_Fall Order Form - V12'!$G$18</f>
        <v>0</v>
      </c>
      <c r="J417" s="106">
        <v>5865</v>
      </c>
    </row>
    <row r="418" spans="1:10">
      <c r="A418" s="100">
        <v>417</v>
      </c>
      <c r="B418" s="57" t="s">
        <v>439</v>
      </c>
      <c r="D418" s="58">
        <f>'2020 Sum_Fall Order Form - V12'!$U$23</f>
        <v>0</v>
      </c>
      <c r="E418" s="58">
        <f>'2020 Sum_Fall Order Form - V12'!$U$23</f>
        <v>0</v>
      </c>
      <c r="F418" s="100">
        <v>1755551</v>
      </c>
      <c r="G418" s="61">
        <f>'2020 Sum_Fall Order Form - V12'!$U$269</f>
        <v>0</v>
      </c>
      <c r="H418" s="60">
        <f>'2020 Sum_Fall Order Form - V12'!$G$18</f>
        <v>0</v>
      </c>
      <c r="J418" s="106">
        <v>5545</v>
      </c>
    </row>
    <row r="419" spans="1:10">
      <c r="A419" s="100">
        <v>418</v>
      </c>
      <c r="B419" s="57" t="s">
        <v>439</v>
      </c>
      <c r="D419" s="58">
        <f>'2020 Sum_Fall Order Form - V12'!$U$23</f>
        <v>0</v>
      </c>
      <c r="E419" s="58">
        <f>'2020 Sum_Fall Order Form - V12'!$U$23</f>
        <v>0</v>
      </c>
      <c r="F419" s="100" t="s">
        <v>752</v>
      </c>
      <c r="G419" s="61">
        <f>'2020 Sum_Fall Order Form - V12'!$V$269</f>
        <v>0</v>
      </c>
      <c r="H419" s="60">
        <f>'2020 Sum_Fall Order Form - V12'!$G$18</f>
        <v>0</v>
      </c>
      <c r="J419" s="106">
        <v>5867</v>
      </c>
    </row>
    <row r="420" spans="1:10">
      <c r="A420" s="100">
        <v>419</v>
      </c>
      <c r="B420" s="57" t="s">
        <v>440</v>
      </c>
      <c r="D420" s="58">
        <f>'2020 Sum_Fall Order Form - V12'!$U$23</f>
        <v>0</v>
      </c>
      <c r="E420" s="58">
        <f>'2020 Sum_Fall Order Form - V12'!$U$23</f>
        <v>0</v>
      </c>
      <c r="F420" s="100">
        <v>1755621</v>
      </c>
      <c r="G420" s="61">
        <f>'2020 Sum_Fall Order Form - V12'!$U$270</f>
        <v>0</v>
      </c>
      <c r="H420" s="60">
        <f>'2020 Sum_Fall Order Form - V12'!$G$18</f>
        <v>0</v>
      </c>
      <c r="J420" s="106">
        <v>5402</v>
      </c>
    </row>
    <row r="421" spans="1:10">
      <c r="A421" s="100">
        <v>420</v>
      </c>
      <c r="B421" s="57" t="s">
        <v>440</v>
      </c>
      <c r="D421" s="58">
        <f>'2020 Sum_Fall Order Form - V12'!$U$23</f>
        <v>0</v>
      </c>
      <c r="E421" s="58">
        <f>'2020 Sum_Fall Order Form - V12'!$U$23</f>
        <v>0</v>
      </c>
      <c r="F421" s="100" t="s">
        <v>753</v>
      </c>
      <c r="G421" s="61">
        <f>'2020 Sum_Fall Order Form - V12'!$V$270</f>
        <v>0</v>
      </c>
      <c r="H421" s="60">
        <f>'2020 Sum_Fall Order Form - V12'!$G$18</f>
        <v>0</v>
      </c>
      <c r="J421" s="106">
        <v>5869</v>
      </c>
    </row>
    <row r="422" spans="1:10">
      <c r="A422" s="100">
        <v>421</v>
      </c>
      <c r="B422" s="57" t="s">
        <v>441</v>
      </c>
      <c r="D422" s="58">
        <f>'2020 Sum_Fall Order Form - V12'!$U$23</f>
        <v>0</v>
      </c>
      <c r="E422" s="58">
        <f>'2020 Sum_Fall Order Form - V12'!$U$23</f>
        <v>0</v>
      </c>
      <c r="F422" s="100">
        <v>1755941</v>
      </c>
      <c r="G422" s="61">
        <f>'2020 Sum_Fall Order Form - V12'!$U$271</f>
        <v>0</v>
      </c>
      <c r="H422" s="60">
        <f>'2020 Sum_Fall Order Form - V12'!$G$18</f>
        <v>0</v>
      </c>
      <c r="J422" s="106">
        <v>5392</v>
      </c>
    </row>
    <row r="423" spans="1:10">
      <c r="A423" s="100">
        <v>422</v>
      </c>
      <c r="B423" s="57" t="s">
        <v>441</v>
      </c>
      <c r="D423" s="58">
        <f>'2020 Sum_Fall Order Form - V12'!$U$23</f>
        <v>0</v>
      </c>
      <c r="E423" s="58">
        <f>'2020 Sum_Fall Order Form - V12'!$U$23</f>
        <v>0</v>
      </c>
      <c r="F423" s="100" t="s">
        <v>754</v>
      </c>
      <c r="G423" s="61">
        <f>'2020 Sum_Fall Order Form - V12'!$V$271</f>
        <v>0</v>
      </c>
      <c r="H423" s="60">
        <f>'2020 Sum_Fall Order Form - V12'!$G$18</f>
        <v>0</v>
      </c>
      <c r="J423" s="106">
        <v>5871</v>
      </c>
    </row>
    <row r="424" spans="1:10">
      <c r="A424" s="100">
        <v>423</v>
      </c>
      <c r="B424" s="57" t="s">
        <v>442</v>
      </c>
      <c r="D424" s="58">
        <f>'2020 Sum_Fall Order Form - V12'!$U$23</f>
        <v>0</v>
      </c>
      <c r="E424" s="58">
        <f>'2020 Sum_Fall Order Form - V12'!$U$23</f>
        <v>0</v>
      </c>
      <c r="F424" s="100">
        <v>1756021</v>
      </c>
      <c r="G424" s="61">
        <f>'2020 Sum_Fall Order Form - V12'!$U$272</f>
        <v>0</v>
      </c>
      <c r="H424" s="60">
        <f>'2020 Sum_Fall Order Form - V12'!$G$18</f>
        <v>0</v>
      </c>
      <c r="J424" s="106">
        <v>5405</v>
      </c>
    </row>
    <row r="425" spans="1:10">
      <c r="A425" s="100">
        <v>424</v>
      </c>
      <c r="B425" s="57" t="s">
        <v>442</v>
      </c>
      <c r="D425" s="58">
        <f>'2020 Sum_Fall Order Form - V12'!$U$23</f>
        <v>0</v>
      </c>
      <c r="E425" s="58">
        <f>'2020 Sum_Fall Order Form - V12'!$U$23</f>
        <v>0</v>
      </c>
      <c r="F425" s="100" t="s">
        <v>755</v>
      </c>
      <c r="G425" s="61">
        <f>'2020 Sum_Fall Order Form - V12'!$V$272</f>
        <v>0</v>
      </c>
      <c r="H425" s="60">
        <f>'2020 Sum_Fall Order Form - V12'!$G$18</f>
        <v>0</v>
      </c>
      <c r="J425" s="106">
        <v>5873</v>
      </c>
    </row>
    <row r="426" spans="1:10">
      <c r="A426" s="100">
        <v>425</v>
      </c>
      <c r="B426" s="57" t="s">
        <v>443</v>
      </c>
      <c r="D426" s="58">
        <f>'2020 Sum_Fall Order Form - V12'!$U$23</f>
        <v>0</v>
      </c>
      <c r="E426" s="58">
        <f>'2020 Sum_Fall Order Form - V12'!$U$23</f>
        <v>0</v>
      </c>
      <c r="F426" s="100">
        <v>1756121</v>
      </c>
      <c r="G426" s="61">
        <f>'2020 Sum_Fall Order Form - V12'!$U$273</f>
        <v>0</v>
      </c>
      <c r="H426" s="60">
        <f>'2020 Sum_Fall Order Form - V12'!$G$18</f>
        <v>0</v>
      </c>
      <c r="J426" s="106">
        <v>5415</v>
      </c>
    </row>
    <row r="427" spans="1:10">
      <c r="A427" s="100">
        <v>426</v>
      </c>
      <c r="B427" s="57" t="s">
        <v>443</v>
      </c>
      <c r="D427" s="58">
        <f>'2020 Sum_Fall Order Form - V12'!$U$23</f>
        <v>0</v>
      </c>
      <c r="E427" s="58">
        <f>'2020 Sum_Fall Order Form - V12'!$U$23</f>
        <v>0</v>
      </c>
      <c r="F427" s="100" t="s">
        <v>756</v>
      </c>
      <c r="G427" s="61">
        <f>'2020 Sum_Fall Order Form - V12'!$V$273</f>
        <v>0</v>
      </c>
      <c r="H427" s="60">
        <f>'2020 Sum_Fall Order Form - V12'!$G$18</f>
        <v>0</v>
      </c>
      <c r="J427" s="106">
        <v>5875</v>
      </c>
    </row>
    <row r="428" spans="1:10">
      <c r="A428" s="100">
        <v>427</v>
      </c>
      <c r="B428" s="57" t="s">
        <v>428</v>
      </c>
      <c r="D428" s="58">
        <f>'2020 Sum_Fall Order Form - V12'!$U$23</f>
        <v>0</v>
      </c>
      <c r="E428" s="58">
        <f>'2020 Sum_Fall Order Form - V12'!$U$23</f>
        <v>0</v>
      </c>
      <c r="F428" s="100">
        <v>1754980</v>
      </c>
      <c r="G428" s="61">
        <f>'2020 Sum_Fall Order Form - V12'!$U$275</f>
        <v>0</v>
      </c>
      <c r="H428" s="60">
        <f>'2020 Sum_Fall Order Form - V12'!$G$18</f>
        <v>0</v>
      </c>
      <c r="J428" s="106">
        <v>5421</v>
      </c>
    </row>
    <row r="429" spans="1:10">
      <c r="A429" s="100">
        <v>428</v>
      </c>
      <c r="B429" s="57" t="s">
        <v>428</v>
      </c>
      <c r="D429" s="58">
        <f>'2020 Sum_Fall Order Form - V12'!$U$23</f>
        <v>0</v>
      </c>
      <c r="E429" s="58">
        <f>'2020 Sum_Fall Order Form - V12'!$U$23</f>
        <v>0</v>
      </c>
      <c r="F429" s="100" t="s">
        <v>757</v>
      </c>
      <c r="G429" s="61">
        <f>'2020 Sum_Fall Order Form - V12'!$V$275</f>
        <v>0</v>
      </c>
      <c r="H429" s="60">
        <f>'2020 Sum_Fall Order Form - V12'!$G$18</f>
        <v>0</v>
      </c>
      <c r="J429" s="106">
        <v>5850</v>
      </c>
    </row>
    <row r="430" spans="1:10">
      <c r="A430" s="100">
        <v>429</v>
      </c>
      <c r="B430" s="57" t="s">
        <v>429</v>
      </c>
      <c r="D430" s="58">
        <f>'2020 Sum_Fall Order Form - V12'!$U$23</f>
        <v>0</v>
      </c>
      <c r="E430" s="58">
        <f>'2020 Sum_Fall Order Form - V12'!$U$23</f>
        <v>0</v>
      </c>
      <c r="F430" s="100">
        <v>1755020</v>
      </c>
      <c r="G430" s="61">
        <f>'2020 Sum_Fall Order Form - V12'!$U$276</f>
        <v>0</v>
      </c>
      <c r="H430" s="60">
        <f>'2020 Sum_Fall Order Form - V12'!$G$18</f>
        <v>0</v>
      </c>
      <c r="J430" s="106">
        <v>5430</v>
      </c>
    </row>
    <row r="431" spans="1:10">
      <c r="A431" s="100">
        <v>430</v>
      </c>
      <c r="B431" s="57" t="s">
        <v>429</v>
      </c>
      <c r="D431" s="58">
        <f>'2020 Sum_Fall Order Form - V12'!$U$23</f>
        <v>0</v>
      </c>
      <c r="E431" s="58">
        <f>'2020 Sum_Fall Order Form - V12'!$U$23</f>
        <v>0</v>
      </c>
      <c r="F431" s="100" t="s">
        <v>758</v>
      </c>
      <c r="G431" s="61">
        <f>'2020 Sum_Fall Order Form - V12'!$V$276</f>
        <v>0</v>
      </c>
      <c r="H431" s="60">
        <f>'2020 Sum_Fall Order Form - V12'!$G$18</f>
        <v>0</v>
      </c>
      <c r="J431" s="106">
        <v>5852</v>
      </c>
    </row>
    <row r="432" spans="1:10">
      <c r="A432" s="100">
        <v>431</v>
      </c>
      <c r="B432" s="57" t="s">
        <v>431</v>
      </c>
      <c r="D432" s="58">
        <f>'2020 Sum_Fall Order Form - V12'!$U$23</f>
        <v>0</v>
      </c>
      <c r="E432" s="58">
        <f>'2020 Sum_Fall Order Form - V12'!$U$23</f>
        <v>0</v>
      </c>
      <c r="F432" s="100">
        <v>1755160</v>
      </c>
      <c r="G432" s="61">
        <f>'2020 Sum_Fall Order Form - V12'!$U$277</f>
        <v>0</v>
      </c>
      <c r="H432" s="60">
        <f>'2020 Sum_Fall Order Form - V12'!$G$18</f>
        <v>0</v>
      </c>
      <c r="J432" s="106">
        <v>5418</v>
      </c>
    </row>
    <row r="433" spans="1:10">
      <c r="A433" s="100">
        <v>432</v>
      </c>
      <c r="B433" s="57" t="s">
        <v>431</v>
      </c>
      <c r="D433" s="58">
        <f>'2020 Sum_Fall Order Form - V12'!$U$23</f>
        <v>0</v>
      </c>
      <c r="E433" s="58">
        <f>'2020 Sum_Fall Order Form - V12'!$U$23</f>
        <v>0</v>
      </c>
      <c r="F433" s="100" t="s">
        <v>759</v>
      </c>
      <c r="G433" s="61">
        <f>'2020 Sum_Fall Order Form - V12'!$V$277</f>
        <v>0</v>
      </c>
      <c r="H433" s="60">
        <f>'2020 Sum_Fall Order Form - V12'!$G$18</f>
        <v>0</v>
      </c>
      <c r="J433" s="106">
        <v>5854</v>
      </c>
    </row>
    <row r="434" spans="1:10">
      <c r="A434" s="100">
        <v>433</v>
      </c>
      <c r="B434" s="57" t="s">
        <v>433</v>
      </c>
      <c r="D434" s="58">
        <f>'2020 Sum_Fall Order Form - V12'!$U$23</f>
        <v>0</v>
      </c>
      <c r="E434" s="58">
        <f>'2020 Sum_Fall Order Form - V12'!$U$23</f>
        <v>0</v>
      </c>
      <c r="F434" s="100">
        <v>1755200</v>
      </c>
      <c r="G434" s="61">
        <f>'2020 Sum_Fall Order Form - V12'!$U$278</f>
        <v>0</v>
      </c>
      <c r="H434" s="60">
        <f>'2020 Sum_Fall Order Form - V12'!$G$18</f>
        <v>0</v>
      </c>
      <c r="J434" s="106">
        <v>5426</v>
      </c>
    </row>
    <row r="435" spans="1:10">
      <c r="A435" s="100">
        <v>434</v>
      </c>
      <c r="B435" s="57" t="s">
        <v>433</v>
      </c>
      <c r="D435" s="58">
        <f>'2020 Sum_Fall Order Form - V12'!$U$23</f>
        <v>0</v>
      </c>
      <c r="E435" s="58">
        <f>'2020 Sum_Fall Order Form - V12'!$U$23</f>
        <v>0</v>
      </c>
      <c r="F435" s="100" t="s">
        <v>760</v>
      </c>
      <c r="G435" s="61">
        <f>'2020 Sum_Fall Order Form - V12'!$V$278</f>
        <v>0</v>
      </c>
      <c r="H435" s="60">
        <f>'2020 Sum_Fall Order Form - V12'!$G$18</f>
        <v>0</v>
      </c>
      <c r="J435" s="106">
        <v>5856</v>
      </c>
    </row>
    <row r="436" spans="1:10">
      <c r="A436" s="100">
        <v>435</v>
      </c>
      <c r="B436" s="57" t="s">
        <v>434</v>
      </c>
      <c r="D436" s="58">
        <f>'2020 Sum_Fall Order Form - V12'!$U$23</f>
        <v>0</v>
      </c>
      <c r="E436" s="58">
        <f>'2020 Sum_Fall Order Form - V12'!$U$23</f>
        <v>0</v>
      </c>
      <c r="F436" s="100">
        <v>1755220</v>
      </c>
      <c r="G436" s="61">
        <f>'2020 Sum_Fall Order Form - V12'!$U$279</f>
        <v>0</v>
      </c>
      <c r="H436" s="60">
        <f>'2020 Sum_Fall Order Form - V12'!$G$18</f>
        <v>0</v>
      </c>
      <c r="J436" s="106">
        <v>5417</v>
      </c>
    </row>
    <row r="437" spans="1:10">
      <c r="A437" s="100">
        <v>436</v>
      </c>
      <c r="B437" s="57" t="s">
        <v>434</v>
      </c>
      <c r="D437" s="58">
        <f>'2020 Sum_Fall Order Form - V12'!$U$23</f>
        <v>0</v>
      </c>
      <c r="E437" s="58">
        <f>'2020 Sum_Fall Order Form - V12'!$U$23</f>
        <v>0</v>
      </c>
      <c r="F437" s="100" t="s">
        <v>761</v>
      </c>
      <c r="G437" s="61">
        <f>'2020 Sum_Fall Order Form - V12'!$V$279</f>
        <v>0</v>
      </c>
      <c r="H437" s="60">
        <f>'2020 Sum_Fall Order Form - V12'!$G$18</f>
        <v>0</v>
      </c>
      <c r="J437" s="106">
        <v>5858</v>
      </c>
    </row>
    <row r="438" spans="1:10">
      <c r="A438" s="100">
        <v>437</v>
      </c>
      <c r="B438" s="57" t="s">
        <v>435</v>
      </c>
      <c r="D438" s="58">
        <f>'2020 Sum_Fall Order Form - V12'!$U$23</f>
        <v>0</v>
      </c>
      <c r="E438" s="58">
        <f>'2020 Sum_Fall Order Form - V12'!$U$23</f>
        <v>0</v>
      </c>
      <c r="F438" s="100">
        <v>1755240</v>
      </c>
      <c r="G438" s="61">
        <f>'2020 Sum_Fall Order Form - V12'!$U$280</f>
        <v>0</v>
      </c>
      <c r="H438" s="60">
        <f>'2020 Sum_Fall Order Form - V12'!$G$18</f>
        <v>0</v>
      </c>
      <c r="J438" s="106">
        <v>5419</v>
      </c>
    </row>
    <row r="439" spans="1:10">
      <c r="A439" s="100">
        <v>438</v>
      </c>
      <c r="B439" s="57" t="s">
        <v>435</v>
      </c>
      <c r="D439" s="58">
        <f>'2020 Sum_Fall Order Form - V12'!$U$23</f>
        <v>0</v>
      </c>
      <c r="E439" s="58">
        <f>'2020 Sum_Fall Order Form - V12'!$U$23</f>
        <v>0</v>
      </c>
      <c r="F439" s="100" t="s">
        <v>762</v>
      </c>
      <c r="G439" s="61">
        <f>'2020 Sum_Fall Order Form - V12'!$V$280</f>
        <v>0</v>
      </c>
      <c r="H439" s="60">
        <f>'2020 Sum_Fall Order Form - V12'!$G$18</f>
        <v>0</v>
      </c>
      <c r="J439" s="106">
        <v>5860</v>
      </c>
    </row>
    <row r="440" spans="1:10">
      <c r="A440" s="100">
        <v>439</v>
      </c>
      <c r="B440" s="57" t="s">
        <v>436</v>
      </c>
      <c r="D440" s="58">
        <f>'2020 Sum_Fall Order Form - V12'!$U$23</f>
        <v>0</v>
      </c>
      <c r="E440" s="58">
        <f>'2020 Sum_Fall Order Form - V12'!$U$23</f>
        <v>0</v>
      </c>
      <c r="F440" s="100">
        <v>1755300</v>
      </c>
      <c r="G440" s="61">
        <f>'2020 Sum_Fall Order Form - V12'!$U$281</f>
        <v>0</v>
      </c>
      <c r="H440" s="60">
        <f>'2020 Sum_Fall Order Form - V12'!$G$18</f>
        <v>0</v>
      </c>
      <c r="J440" s="106">
        <v>5431</v>
      </c>
    </row>
    <row r="441" spans="1:10">
      <c r="A441" s="100">
        <v>440</v>
      </c>
      <c r="B441" s="57" t="s">
        <v>436</v>
      </c>
      <c r="D441" s="58">
        <f>'2020 Sum_Fall Order Form - V12'!$U$23</f>
        <v>0</v>
      </c>
      <c r="E441" s="58">
        <f>'2020 Sum_Fall Order Form - V12'!$U$23</f>
        <v>0</v>
      </c>
      <c r="F441" s="100" t="s">
        <v>763</v>
      </c>
      <c r="G441" s="61">
        <f>'2020 Sum_Fall Order Form - V12'!$V$281</f>
        <v>0</v>
      </c>
      <c r="H441" s="60">
        <f>'2020 Sum_Fall Order Form - V12'!$G$18</f>
        <v>0</v>
      </c>
      <c r="J441" s="106">
        <v>5862</v>
      </c>
    </row>
    <row r="442" spans="1:10">
      <c r="A442" s="100">
        <v>441</v>
      </c>
      <c r="B442" s="57" t="s">
        <v>438</v>
      </c>
      <c r="D442" s="58">
        <f>'2020 Sum_Fall Order Form - V12'!$U$23</f>
        <v>0</v>
      </c>
      <c r="E442" s="58">
        <f>'2020 Sum_Fall Order Form - V12'!$U$23</f>
        <v>0</v>
      </c>
      <c r="F442" s="100">
        <v>1755450</v>
      </c>
      <c r="G442" s="61">
        <f>'2020 Sum_Fall Order Form - V12'!$U$282</f>
        <v>0</v>
      </c>
      <c r="H442" s="60">
        <f>'2020 Sum_Fall Order Form - V12'!$G$18</f>
        <v>0</v>
      </c>
      <c r="J442" s="106">
        <v>5427</v>
      </c>
    </row>
    <row r="443" spans="1:10">
      <c r="A443" s="100">
        <v>442</v>
      </c>
      <c r="B443" s="57" t="s">
        <v>438</v>
      </c>
      <c r="D443" s="58">
        <f>'2020 Sum_Fall Order Form - V12'!$U$23</f>
        <v>0</v>
      </c>
      <c r="E443" s="58">
        <f>'2020 Sum_Fall Order Form - V12'!$U$23</f>
        <v>0</v>
      </c>
      <c r="F443" s="100" t="s">
        <v>764</v>
      </c>
      <c r="G443" s="61">
        <f>'2020 Sum_Fall Order Form - V12'!$V$282</f>
        <v>0</v>
      </c>
      <c r="H443" s="60">
        <f>'2020 Sum_Fall Order Form - V12'!$G$18</f>
        <v>0</v>
      </c>
      <c r="J443" s="106">
        <v>5864</v>
      </c>
    </row>
    <row r="444" spans="1:10">
      <c r="A444" s="100">
        <v>443</v>
      </c>
      <c r="B444" s="57" t="s">
        <v>439</v>
      </c>
      <c r="D444" s="58">
        <f>'2020 Sum_Fall Order Form - V12'!$U$23</f>
        <v>0</v>
      </c>
      <c r="E444" s="58">
        <f>'2020 Sum_Fall Order Form - V12'!$U$23</f>
        <v>0</v>
      </c>
      <c r="F444" s="100">
        <v>1755550</v>
      </c>
      <c r="G444" s="61">
        <f>'2020 Sum_Fall Order Form - V12'!$U$283</f>
        <v>0</v>
      </c>
      <c r="H444" s="60">
        <f>'2020 Sum_Fall Order Form - V12'!$G$18</f>
        <v>0</v>
      </c>
      <c r="J444" s="106">
        <v>5544</v>
      </c>
    </row>
    <row r="445" spans="1:10">
      <c r="A445" s="100">
        <v>444</v>
      </c>
      <c r="B445" s="57" t="s">
        <v>439</v>
      </c>
      <c r="D445" s="58">
        <f>'2020 Sum_Fall Order Form - V12'!$U$23</f>
        <v>0</v>
      </c>
      <c r="E445" s="58">
        <f>'2020 Sum_Fall Order Form - V12'!$U$23</f>
        <v>0</v>
      </c>
      <c r="F445" s="100" t="s">
        <v>765</v>
      </c>
      <c r="G445" s="61">
        <f>'2020 Sum_Fall Order Form - V12'!$V$283</f>
        <v>0</v>
      </c>
      <c r="H445" s="60">
        <f>'2020 Sum_Fall Order Form - V12'!$G$18</f>
        <v>0</v>
      </c>
      <c r="J445" s="106">
        <v>5866</v>
      </c>
    </row>
    <row r="446" spans="1:10">
      <c r="A446" s="100">
        <v>445</v>
      </c>
      <c r="B446" s="57" t="s">
        <v>440</v>
      </c>
      <c r="D446" s="58">
        <f>'2020 Sum_Fall Order Form - V12'!$U$23</f>
        <v>0</v>
      </c>
      <c r="E446" s="58">
        <f>'2020 Sum_Fall Order Form - V12'!$U$23</f>
        <v>0</v>
      </c>
      <c r="F446" s="100">
        <v>1755620</v>
      </c>
      <c r="G446" s="61">
        <f>'2020 Sum_Fall Order Form - V12'!$U$284</f>
        <v>0</v>
      </c>
      <c r="H446" s="60">
        <f>'2020 Sum_Fall Order Form - V12'!$G$18</f>
        <v>0</v>
      </c>
      <c r="J446" s="106">
        <v>5420</v>
      </c>
    </row>
    <row r="447" spans="1:10">
      <c r="A447" s="100">
        <v>446</v>
      </c>
      <c r="B447" s="57" t="s">
        <v>440</v>
      </c>
      <c r="D447" s="58">
        <f>'2020 Sum_Fall Order Form - V12'!$U$23</f>
        <v>0</v>
      </c>
      <c r="E447" s="58">
        <f>'2020 Sum_Fall Order Form - V12'!$U$23</f>
        <v>0</v>
      </c>
      <c r="F447" s="100" t="s">
        <v>766</v>
      </c>
      <c r="G447" s="61">
        <f>'2020 Sum_Fall Order Form - V12'!$V$284</f>
        <v>0</v>
      </c>
      <c r="H447" s="60">
        <f>'2020 Sum_Fall Order Form - V12'!$G$18</f>
        <v>0</v>
      </c>
      <c r="J447" s="106">
        <v>5868</v>
      </c>
    </row>
    <row r="448" spans="1:10">
      <c r="A448" s="100">
        <v>447</v>
      </c>
      <c r="B448" s="57" t="s">
        <v>441</v>
      </c>
      <c r="D448" s="58">
        <f>'2020 Sum_Fall Order Form - V12'!$U$23</f>
        <v>0</v>
      </c>
      <c r="E448" s="58">
        <f>'2020 Sum_Fall Order Form - V12'!$U$23</f>
        <v>0</v>
      </c>
      <c r="F448" s="100">
        <v>1755940</v>
      </c>
      <c r="G448" s="61">
        <f>'2020 Sum_Fall Order Form - V12'!$U$285</f>
        <v>0</v>
      </c>
      <c r="H448" s="60">
        <f>'2020 Sum_Fall Order Form - V12'!$G$18</f>
        <v>0</v>
      </c>
      <c r="J448" s="106">
        <v>5416</v>
      </c>
    </row>
    <row r="449" spans="1:10">
      <c r="A449" s="100">
        <v>448</v>
      </c>
      <c r="B449" s="57" t="s">
        <v>441</v>
      </c>
      <c r="D449" s="58">
        <f>'2020 Sum_Fall Order Form - V12'!$U$23</f>
        <v>0</v>
      </c>
      <c r="E449" s="58">
        <f>'2020 Sum_Fall Order Form - V12'!$U$23</f>
        <v>0</v>
      </c>
      <c r="F449" s="100" t="s">
        <v>767</v>
      </c>
      <c r="G449" s="61">
        <f>'2020 Sum_Fall Order Form - V12'!$V$285</f>
        <v>0</v>
      </c>
      <c r="H449" s="60">
        <f>'2020 Sum_Fall Order Form - V12'!$G$18</f>
        <v>0</v>
      </c>
      <c r="J449" s="106">
        <v>5870</v>
      </c>
    </row>
    <row r="450" spans="1:10">
      <c r="A450" s="100">
        <v>449</v>
      </c>
      <c r="B450" s="57" t="s">
        <v>442</v>
      </c>
      <c r="D450" s="58">
        <f>'2020 Sum_Fall Order Form - V12'!$U$23</f>
        <v>0</v>
      </c>
      <c r="E450" s="58">
        <f>'2020 Sum_Fall Order Form - V12'!$U$23</f>
        <v>0</v>
      </c>
      <c r="F450" s="100">
        <v>1756020</v>
      </c>
      <c r="G450" s="61">
        <f>'2020 Sum_Fall Order Form - V12'!$U$286</f>
        <v>0</v>
      </c>
      <c r="H450" s="60">
        <f>'2020 Sum_Fall Order Form - V12'!$G$18</f>
        <v>0</v>
      </c>
      <c r="J450" s="106">
        <v>5424</v>
      </c>
    </row>
    <row r="451" spans="1:10">
      <c r="A451" s="100">
        <v>450</v>
      </c>
      <c r="B451" s="57" t="s">
        <v>442</v>
      </c>
      <c r="D451" s="58">
        <f>'2020 Sum_Fall Order Form - V12'!$U$23</f>
        <v>0</v>
      </c>
      <c r="E451" s="58">
        <f>'2020 Sum_Fall Order Form - V12'!$U$23</f>
        <v>0</v>
      </c>
      <c r="F451" s="100" t="s">
        <v>768</v>
      </c>
      <c r="G451" s="61">
        <f>'2020 Sum_Fall Order Form - V12'!$V$286</f>
        <v>0</v>
      </c>
      <c r="H451" s="60">
        <f>'2020 Sum_Fall Order Form - V12'!$G$18</f>
        <v>0</v>
      </c>
      <c r="J451" s="106">
        <v>5872</v>
      </c>
    </row>
    <row r="452" spans="1:10">
      <c r="A452" s="100">
        <v>451</v>
      </c>
      <c r="B452" s="57" t="s">
        <v>443</v>
      </c>
      <c r="D452" s="58">
        <f>'2020 Sum_Fall Order Form - V12'!$U$23</f>
        <v>0</v>
      </c>
      <c r="E452" s="58">
        <f>'2020 Sum_Fall Order Form - V12'!$U$23</f>
        <v>0</v>
      </c>
      <c r="F452" s="100">
        <v>1756120</v>
      </c>
      <c r="G452" s="61">
        <f>'2020 Sum_Fall Order Form - V12'!$U$287</f>
        <v>0</v>
      </c>
      <c r="H452" s="60">
        <f>'2020 Sum_Fall Order Form - V12'!$G$18</f>
        <v>0</v>
      </c>
      <c r="J452" s="106">
        <v>5442</v>
      </c>
    </row>
    <row r="453" spans="1:10">
      <c r="A453" s="100">
        <v>452</v>
      </c>
      <c r="B453" s="57" t="s">
        <v>443</v>
      </c>
      <c r="D453" s="58">
        <f>'2020 Sum_Fall Order Form - V12'!$U$23</f>
        <v>0</v>
      </c>
      <c r="E453" s="58">
        <f>'2020 Sum_Fall Order Form - V12'!$U$23</f>
        <v>0</v>
      </c>
      <c r="F453" s="100" t="s">
        <v>769</v>
      </c>
      <c r="G453" s="61">
        <f>'2020 Sum_Fall Order Form - V12'!$V$287</f>
        <v>0</v>
      </c>
      <c r="H453" s="60">
        <f>'2020 Sum_Fall Order Form - V12'!$G$18</f>
        <v>0</v>
      </c>
      <c r="J453" s="106">
        <v>5874</v>
      </c>
    </row>
    <row r="454" spans="1:10">
      <c r="A454" s="100">
        <v>453</v>
      </c>
      <c r="B454" s="57" t="s">
        <v>446</v>
      </c>
      <c r="D454" s="58">
        <f>'2020 Sum_Fall Order Form - V12'!$U$23</f>
        <v>0</v>
      </c>
      <c r="E454" s="58">
        <f>'2020 Sum_Fall Order Form - V12'!$U$23</f>
        <v>0</v>
      </c>
      <c r="F454" s="100">
        <v>1758107</v>
      </c>
      <c r="G454" s="61">
        <f>'2020 Sum_Fall Order Form - V12'!$U$289</f>
        <v>0</v>
      </c>
      <c r="H454" s="60">
        <f>'2020 Sum_Fall Order Form - V12'!$G$18</f>
        <v>0</v>
      </c>
      <c r="J454" s="106">
        <v>18203</v>
      </c>
    </row>
    <row r="455" spans="1:10">
      <c r="A455" s="100">
        <v>454</v>
      </c>
      <c r="B455" s="57" t="s">
        <v>446</v>
      </c>
      <c r="D455" s="58">
        <f>'2020 Sum_Fall Order Form - V12'!$U$23</f>
        <v>0</v>
      </c>
      <c r="E455" s="58">
        <f>'2020 Sum_Fall Order Form - V12'!$U$23</f>
        <v>0</v>
      </c>
      <c r="F455" s="100" t="s">
        <v>770</v>
      </c>
      <c r="G455" s="61">
        <f>'2020 Sum_Fall Order Form - V12'!$V$289</f>
        <v>0</v>
      </c>
      <c r="H455" s="60">
        <f>'2020 Sum_Fall Order Form - V12'!$G$18</f>
        <v>0</v>
      </c>
      <c r="J455" s="106">
        <v>18204</v>
      </c>
    </row>
    <row r="456" spans="1:10">
      <c r="A456" s="100">
        <v>455</v>
      </c>
      <c r="B456" s="57" t="s">
        <v>449</v>
      </c>
      <c r="D456" s="58">
        <f>'2020 Sum_Fall Order Form - V12'!$U$23</f>
        <v>0</v>
      </c>
      <c r="E456" s="58">
        <f>'2020 Sum_Fall Order Form - V12'!$U$23</f>
        <v>0</v>
      </c>
      <c r="F456" s="100">
        <v>1759648</v>
      </c>
      <c r="G456" s="61">
        <f>'2020 Sum_Fall Order Form - V12'!$U$291</f>
        <v>0</v>
      </c>
      <c r="H456" s="60">
        <f>'2020 Sum_Fall Order Form - V12'!$G$18</f>
        <v>0</v>
      </c>
      <c r="J456" s="106">
        <v>19901</v>
      </c>
    </row>
    <row r="457" spans="1:10">
      <c r="A457" s="100">
        <v>456</v>
      </c>
      <c r="B457" s="57" t="s">
        <v>449</v>
      </c>
      <c r="D457" s="58">
        <f>'2020 Sum_Fall Order Form - V12'!$U$23</f>
        <v>0</v>
      </c>
      <c r="E457" s="58">
        <f>'2020 Sum_Fall Order Form - V12'!$U$23</f>
        <v>0</v>
      </c>
      <c r="F457" s="100" t="s">
        <v>771</v>
      </c>
      <c r="G457" s="61">
        <f>'2020 Sum_Fall Order Form - V12'!$V$291</f>
        <v>0</v>
      </c>
      <c r="H457" s="60">
        <f>'2020 Sum_Fall Order Form - V12'!$G$18</f>
        <v>0</v>
      </c>
      <c r="J457" s="106">
        <v>19900</v>
      </c>
    </row>
    <row r="458" spans="1:10">
      <c r="A458" s="100">
        <v>457</v>
      </c>
      <c r="B458" s="57" t="s">
        <v>452</v>
      </c>
      <c r="D458" s="58">
        <f>'2020 Sum_Fall Order Form - V12'!$U$23</f>
        <v>0</v>
      </c>
      <c r="E458" s="58">
        <f>'2020 Sum_Fall Order Form - V12'!$U$23</f>
        <v>0</v>
      </c>
      <c r="F458" s="100">
        <v>1759708</v>
      </c>
      <c r="G458" s="61">
        <f>'2020 Sum_Fall Order Form - V12'!$U$292</f>
        <v>0</v>
      </c>
      <c r="H458" s="60">
        <f>'2020 Sum_Fall Order Form - V12'!$G$18</f>
        <v>0</v>
      </c>
      <c r="J458" s="106">
        <v>18014</v>
      </c>
    </row>
    <row r="459" spans="1:10">
      <c r="A459" s="100">
        <v>458</v>
      </c>
      <c r="B459" s="57" t="s">
        <v>452</v>
      </c>
      <c r="D459" s="58">
        <f>'2020 Sum_Fall Order Form - V12'!$U$23</f>
        <v>0</v>
      </c>
      <c r="E459" s="58">
        <f>'2020 Sum_Fall Order Form - V12'!$U$23</f>
        <v>0</v>
      </c>
      <c r="F459" s="100" t="s">
        <v>772</v>
      </c>
      <c r="G459" s="61">
        <f>'2020 Sum_Fall Order Form - V12'!$V$292</f>
        <v>0</v>
      </c>
      <c r="H459" s="60">
        <f>'2020 Sum_Fall Order Form - V12'!$G$18</f>
        <v>0</v>
      </c>
      <c r="J459" s="106">
        <v>18015</v>
      </c>
    </row>
    <row r="460" spans="1:10">
      <c r="A460" s="100">
        <v>459</v>
      </c>
      <c r="B460" s="57" t="s">
        <v>453</v>
      </c>
      <c r="D460" s="58">
        <f>'2020 Sum_Fall Order Form - V12'!$U$23</f>
        <v>0</v>
      </c>
      <c r="E460" s="58">
        <f>'2020 Sum_Fall Order Form - V12'!$U$23</f>
        <v>0</v>
      </c>
      <c r="F460" s="100">
        <v>1759758</v>
      </c>
      <c r="G460" s="61">
        <f>'2020 Sum_Fall Order Form - V12'!$U$293</f>
        <v>0</v>
      </c>
      <c r="H460" s="60">
        <f>'2020 Sum_Fall Order Form - V12'!$G$18</f>
        <v>0</v>
      </c>
      <c r="J460" s="106">
        <v>5952</v>
      </c>
    </row>
    <row r="461" spans="1:10">
      <c r="A461" s="100">
        <v>460</v>
      </c>
      <c r="B461" s="57" t="s">
        <v>453</v>
      </c>
      <c r="D461" s="58">
        <f>'2020 Sum_Fall Order Form - V12'!$U$23</f>
        <v>0</v>
      </c>
      <c r="E461" s="58">
        <f>'2020 Sum_Fall Order Form - V12'!$U$23</f>
        <v>0</v>
      </c>
      <c r="F461" s="100" t="s">
        <v>773</v>
      </c>
      <c r="G461" s="61">
        <f>'2020 Sum_Fall Order Form - V12'!$V$293</f>
        <v>0</v>
      </c>
      <c r="H461" s="60">
        <f>'2020 Sum_Fall Order Form - V12'!$G$18</f>
        <v>0</v>
      </c>
      <c r="J461" s="106">
        <v>5908</v>
      </c>
    </row>
    <row r="462" spans="1:10">
      <c r="A462" s="100">
        <v>461</v>
      </c>
      <c r="B462" s="57" t="s">
        <v>454</v>
      </c>
      <c r="D462" s="58">
        <f>'2020 Sum_Fall Order Form - V12'!$U$23</f>
        <v>0</v>
      </c>
      <c r="E462" s="58">
        <f>'2020 Sum_Fall Order Form - V12'!$U$23</f>
        <v>0</v>
      </c>
      <c r="F462" s="100">
        <v>1759808</v>
      </c>
      <c r="G462" s="61">
        <f>'2020 Sum_Fall Order Form - V12'!$U$294</f>
        <v>0</v>
      </c>
      <c r="H462" s="60">
        <f>'2020 Sum_Fall Order Form - V12'!$G$18</f>
        <v>0</v>
      </c>
      <c r="J462" s="106">
        <v>5953</v>
      </c>
    </row>
    <row r="463" spans="1:10">
      <c r="A463" s="100">
        <v>462</v>
      </c>
      <c r="B463" s="57" t="s">
        <v>454</v>
      </c>
      <c r="D463" s="58">
        <f>'2020 Sum_Fall Order Form - V12'!$U$23</f>
        <v>0</v>
      </c>
      <c r="E463" s="58">
        <f>'2020 Sum_Fall Order Form - V12'!$U$23</f>
        <v>0</v>
      </c>
      <c r="F463" s="100" t="s">
        <v>774</v>
      </c>
      <c r="G463" s="61">
        <f>'2020 Sum_Fall Order Form - V12'!$V$294</f>
        <v>0</v>
      </c>
      <c r="H463" s="60">
        <f>'2020 Sum_Fall Order Form - V12'!$G$18</f>
        <v>0</v>
      </c>
      <c r="J463" s="106">
        <v>5909</v>
      </c>
    </row>
    <row r="464" spans="1:10">
      <c r="A464" s="100">
        <v>463</v>
      </c>
      <c r="B464" s="57" t="s">
        <v>455</v>
      </c>
      <c r="D464" s="58">
        <f>'2020 Sum_Fall Order Form - V12'!$U$23</f>
        <v>0</v>
      </c>
      <c r="E464" s="58">
        <f>'2020 Sum_Fall Order Form - V12'!$U$23</f>
        <v>0</v>
      </c>
      <c r="F464" s="100">
        <v>1759828</v>
      </c>
      <c r="G464" s="61">
        <f>'2020 Sum_Fall Order Form - V12'!$U$295</f>
        <v>0</v>
      </c>
      <c r="H464" s="60">
        <f>'2020 Sum_Fall Order Form - V12'!$G$18</f>
        <v>0</v>
      </c>
      <c r="J464" s="106">
        <v>18016</v>
      </c>
    </row>
    <row r="465" spans="1:10">
      <c r="A465" s="100">
        <v>464</v>
      </c>
      <c r="B465" s="57" t="s">
        <v>455</v>
      </c>
      <c r="D465" s="58">
        <f>'2020 Sum_Fall Order Form - V12'!$U$23</f>
        <v>0</v>
      </c>
      <c r="E465" s="58">
        <f>'2020 Sum_Fall Order Form - V12'!$U$23</f>
        <v>0</v>
      </c>
      <c r="F465" s="100" t="s">
        <v>775</v>
      </c>
      <c r="G465" s="61">
        <f>'2020 Sum_Fall Order Form - V12'!$V$295</f>
        <v>0</v>
      </c>
      <c r="H465" s="60">
        <f>'2020 Sum_Fall Order Form - V12'!$G$18</f>
        <v>0</v>
      </c>
      <c r="J465" s="106">
        <v>18017</v>
      </c>
    </row>
    <row r="466" spans="1:10">
      <c r="A466" s="100">
        <v>465</v>
      </c>
      <c r="B466" s="57" t="s">
        <v>456</v>
      </c>
      <c r="D466" s="58">
        <f>'2020 Sum_Fall Order Form - V12'!$U$23</f>
        <v>0</v>
      </c>
      <c r="E466" s="58">
        <f>'2020 Sum_Fall Order Form - V12'!$U$23</f>
        <v>0</v>
      </c>
      <c r="F466" s="100">
        <v>1759858</v>
      </c>
      <c r="G466" s="61">
        <f>'2020 Sum_Fall Order Form - V12'!$U$296</f>
        <v>0</v>
      </c>
      <c r="H466" s="60">
        <f>'2020 Sum_Fall Order Form - V12'!$G$18</f>
        <v>0</v>
      </c>
      <c r="J466" s="106">
        <v>5955</v>
      </c>
    </row>
    <row r="467" spans="1:10">
      <c r="A467" s="100">
        <v>466</v>
      </c>
      <c r="B467" s="57" t="s">
        <v>456</v>
      </c>
      <c r="D467" s="58">
        <f>'2020 Sum_Fall Order Form - V12'!$U$23</f>
        <v>0</v>
      </c>
      <c r="E467" s="58">
        <f>'2020 Sum_Fall Order Form - V12'!$U$23</f>
        <v>0</v>
      </c>
      <c r="F467" s="100" t="s">
        <v>776</v>
      </c>
      <c r="G467" s="61">
        <f>'2020 Sum_Fall Order Form - V12'!$V$296</f>
        <v>0</v>
      </c>
      <c r="H467" s="60">
        <f>'2020 Sum_Fall Order Form - V12'!$G$18</f>
        <v>0</v>
      </c>
      <c r="J467" s="106">
        <v>5911</v>
      </c>
    </row>
    <row r="468" spans="1:10">
      <c r="A468" s="100">
        <v>467</v>
      </c>
      <c r="B468" s="57" t="s">
        <v>458</v>
      </c>
      <c r="D468" s="58">
        <f>'2020 Sum_Fall Order Form - V12'!$U$23</f>
        <v>0</v>
      </c>
      <c r="E468" s="58">
        <f>'2020 Sum_Fall Order Form - V12'!$U$23</f>
        <v>0</v>
      </c>
      <c r="F468" s="100">
        <v>1763777</v>
      </c>
      <c r="G468" s="61">
        <f>'2020 Sum_Fall Order Form - V12'!$U$298</f>
        <v>0</v>
      </c>
      <c r="H468" s="60">
        <f>'2020 Sum_Fall Order Form - V12'!$G$18</f>
        <v>0</v>
      </c>
      <c r="J468" s="106">
        <v>18080</v>
      </c>
    </row>
    <row r="469" spans="1:10">
      <c r="A469" s="100">
        <v>468</v>
      </c>
      <c r="B469" s="57" t="s">
        <v>458</v>
      </c>
      <c r="D469" s="58">
        <f>'2020 Sum_Fall Order Form - V12'!$U$23</f>
        <v>0</v>
      </c>
      <c r="E469" s="58">
        <f>'2020 Sum_Fall Order Form - V12'!$U$23</f>
        <v>0</v>
      </c>
      <c r="F469" s="100" t="s">
        <v>777</v>
      </c>
      <c r="G469" s="61">
        <f>'2020 Sum_Fall Order Form - V12'!$V$298</f>
        <v>0</v>
      </c>
      <c r="H469" s="60">
        <f>'2020 Sum_Fall Order Form - V12'!$G$18</f>
        <v>0</v>
      </c>
      <c r="J469" s="106">
        <v>18079</v>
      </c>
    </row>
    <row r="470" spans="1:10">
      <c r="A470" s="100">
        <v>469</v>
      </c>
      <c r="B470" s="57" t="s">
        <v>460</v>
      </c>
      <c r="D470" s="58">
        <f>'2020 Sum_Fall Order Form - V12'!$U$23</f>
        <v>0</v>
      </c>
      <c r="E470" s="58">
        <f>'2020 Sum_Fall Order Form - V12'!$U$23</f>
        <v>0</v>
      </c>
      <c r="F470" s="100">
        <v>1763807</v>
      </c>
      <c r="G470" s="61">
        <f>'2020 Sum_Fall Order Form - V12'!$U$299</f>
        <v>0</v>
      </c>
      <c r="H470" s="60">
        <f>'2020 Sum_Fall Order Form - V12'!$G$18</f>
        <v>0</v>
      </c>
      <c r="J470" s="106">
        <v>5573</v>
      </c>
    </row>
    <row r="471" spans="1:10">
      <c r="A471" s="100">
        <v>470</v>
      </c>
      <c r="B471" s="57" t="s">
        <v>460</v>
      </c>
      <c r="D471" s="58">
        <f>'2020 Sum_Fall Order Form - V12'!$U$23</f>
        <v>0</v>
      </c>
      <c r="E471" s="58">
        <f>'2020 Sum_Fall Order Form - V12'!$U$23</f>
        <v>0</v>
      </c>
      <c r="F471" s="100" t="s">
        <v>778</v>
      </c>
      <c r="G471" s="61">
        <f>'2020 Sum_Fall Order Form - V12'!$V$299</f>
        <v>0</v>
      </c>
      <c r="H471" s="60">
        <f>'2020 Sum_Fall Order Form - V12'!$G$18</f>
        <v>0</v>
      </c>
      <c r="J471" s="106">
        <v>5680</v>
      </c>
    </row>
    <row r="472" spans="1:10">
      <c r="A472" s="100">
        <v>471</v>
      </c>
      <c r="B472" s="57" t="s">
        <v>461</v>
      </c>
      <c r="D472" s="58">
        <f>'2020 Sum_Fall Order Form - V12'!$U$23</f>
        <v>0</v>
      </c>
      <c r="E472" s="58">
        <f>'2020 Sum_Fall Order Form - V12'!$U$23</f>
        <v>0</v>
      </c>
      <c r="F472" s="100">
        <v>1763837</v>
      </c>
      <c r="G472" s="61">
        <f>'2020 Sum_Fall Order Form - V12'!$U$300</f>
        <v>0</v>
      </c>
      <c r="H472" s="60">
        <f>'2020 Sum_Fall Order Form - V12'!$G$18</f>
        <v>0</v>
      </c>
      <c r="J472" s="106">
        <v>18081</v>
      </c>
    </row>
    <row r="473" spans="1:10">
      <c r="A473" s="100">
        <v>472</v>
      </c>
      <c r="B473" s="57" t="s">
        <v>461</v>
      </c>
      <c r="D473" s="58">
        <f>'2020 Sum_Fall Order Form - V12'!$U$23</f>
        <v>0</v>
      </c>
      <c r="E473" s="58">
        <f>'2020 Sum_Fall Order Form - V12'!$U$23</f>
        <v>0</v>
      </c>
      <c r="F473" s="100" t="s">
        <v>779</v>
      </c>
      <c r="G473" s="61">
        <f>'2020 Sum_Fall Order Form - V12'!$V$300</f>
        <v>0</v>
      </c>
      <c r="H473" s="60">
        <f>'2020 Sum_Fall Order Form - V12'!$G$18</f>
        <v>0</v>
      </c>
      <c r="J473" s="106">
        <v>18082</v>
      </c>
    </row>
    <row r="474" spans="1:10">
      <c r="A474" s="100">
        <v>473</v>
      </c>
      <c r="B474" s="57" t="s">
        <v>465</v>
      </c>
      <c r="D474" s="58">
        <f>'2020 Sum_Fall Order Form - V12'!$U$23</f>
        <v>0</v>
      </c>
      <c r="E474" s="58">
        <f>'2020 Sum_Fall Order Form - V12'!$U$23</f>
        <v>0</v>
      </c>
      <c r="F474" s="100">
        <v>1764517</v>
      </c>
      <c r="G474" s="61">
        <f>'2020 Sum_Fall Order Form - V12'!$U$302</f>
        <v>0</v>
      </c>
      <c r="H474" s="60">
        <f>'2020 Sum_Fall Order Form - V12'!$G$18</f>
        <v>0</v>
      </c>
      <c r="J474" s="106">
        <v>18084</v>
      </c>
    </row>
    <row r="475" spans="1:10">
      <c r="A475" s="100">
        <v>474</v>
      </c>
      <c r="B475" s="57" t="s">
        <v>465</v>
      </c>
      <c r="D475" s="58">
        <f>'2020 Sum_Fall Order Form - V12'!$U$23</f>
        <v>0</v>
      </c>
      <c r="E475" s="58">
        <f>'2020 Sum_Fall Order Form - V12'!$U$23</f>
        <v>0</v>
      </c>
      <c r="F475" s="100" t="s">
        <v>780</v>
      </c>
      <c r="G475" s="61">
        <f>'2020 Sum_Fall Order Form - V12'!$V$302</f>
        <v>0</v>
      </c>
      <c r="H475" s="60">
        <f>'2020 Sum_Fall Order Form - V12'!$G$18</f>
        <v>0</v>
      </c>
      <c r="J475" s="106">
        <v>18083</v>
      </c>
    </row>
    <row r="476" spans="1:10">
      <c r="A476" s="100">
        <v>475</v>
      </c>
      <c r="B476" s="57" t="s">
        <v>467</v>
      </c>
      <c r="D476" s="58">
        <f>'2020 Sum_Fall Order Form - V12'!$U$23</f>
        <v>0</v>
      </c>
      <c r="E476" s="58">
        <f>'2020 Sum_Fall Order Form - V12'!$U$23</f>
        <v>0</v>
      </c>
      <c r="F476" s="100">
        <v>1764557</v>
      </c>
      <c r="G476" s="61">
        <f>'2020 Sum_Fall Order Form - V12'!$U$303</f>
        <v>0</v>
      </c>
      <c r="H476" s="60">
        <f>'2020 Sum_Fall Order Form - V12'!$G$18</f>
        <v>0</v>
      </c>
      <c r="J476" s="106">
        <v>18085</v>
      </c>
    </row>
    <row r="477" spans="1:10">
      <c r="A477" s="100">
        <v>476</v>
      </c>
      <c r="B477" s="57" t="s">
        <v>467</v>
      </c>
      <c r="D477" s="58">
        <f>'2020 Sum_Fall Order Form - V12'!$U$23</f>
        <v>0</v>
      </c>
      <c r="E477" s="58">
        <f>'2020 Sum_Fall Order Form - V12'!$U$23</f>
        <v>0</v>
      </c>
      <c r="F477" s="100" t="s">
        <v>781</v>
      </c>
      <c r="G477" s="61">
        <f>'2020 Sum_Fall Order Form - V12'!$V$303</f>
        <v>0</v>
      </c>
      <c r="H477" s="60">
        <f>'2020 Sum_Fall Order Form - V12'!$G$18</f>
        <v>0</v>
      </c>
      <c r="J477" s="106">
        <v>18086</v>
      </c>
    </row>
    <row r="478" spans="1:10">
      <c r="A478" s="100">
        <v>477</v>
      </c>
      <c r="B478" s="57" t="s">
        <v>468</v>
      </c>
      <c r="D478" s="58">
        <f>'2020 Sum_Fall Order Form - V12'!$U$23</f>
        <v>0</v>
      </c>
      <c r="E478" s="58">
        <f>'2020 Sum_Fall Order Form - V12'!$U$23</f>
        <v>0</v>
      </c>
      <c r="F478" s="100">
        <v>1764607</v>
      </c>
      <c r="G478" s="61">
        <f>'2020 Sum_Fall Order Form - V12'!$U$304</f>
        <v>0</v>
      </c>
      <c r="H478" s="60">
        <f>'2020 Sum_Fall Order Form - V12'!$G$18</f>
        <v>0</v>
      </c>
      <c r="J478" s="106">
        <v>18088</v>
      </c>
    </row>
    <row r="479" spans="1:10">
      <c r="A479" s="100">
        <v>478</v>
      </c>
      <c r="B479" s="57" t="s">
        <v>468</v>
      </c>
      <c r="D479" s="58">
        <f>'2020 Sum_Fall Order Form - V12'!$U$23</f>
        <v>0</v>
      </c>
      <c r="E479" s="58">
        <f>'2020 Sum_Fall Order Form - V12'!$U$23</f>
        <v>0</v>
      </c>
      <c r="F479" s="100" t="s">
        <v>782</v>
      </c>
      <c r="G479" s="61">
        <f>'2020 Sum_Fall Order Form - V12'!$V$304</f>
        <v>0</v>
      </c>
      <c r="H479" s="60">
        <f>'2020 Sum_Fall Order Form - V12'!$G$18</f>
        <v>0</v>
      </c>
      <c r="J479" s="106">
        <v>18087</v>
      </c>
    </row>
    <row r="480" spans="1:10">
      <c r="A480" s="100">
        <v>479</v>
      </c>
      <c r="B480" s="57" t="s">
        <v>469</v>
      </c>
      <c r="D480" s="58">
        <f>'2020 Sum_Fall Order Form - V12'!$U$23</f>
        <v>0</v>
      </c>
      <c r="E480" s="58">
        <f>'2020 Sum_Fall Order Form - V12'!$U$23</f>
        <v>0</v>
      </c>
      <c r="F480" s="100">
        <v>1764707</v>
      </c>
      <c r="G480" s="61">
        <f>'2020 Sum_Fall Order Form - V12'!$U$305</f>
        <v>0</v>
      </c>
      <c r="H480" s="60">
        <f>'2020 Sum_Fall Order Form - V12'!$G$18</f>
        <v>0</v>
      </c>
      <c r="J480" s="106">
        <v>5575</v>
      </c>
    </row>
    <row r="481" spans="1:10">
      <c r="A481" s="100">
        <v>480</v>
      </c>
      <c r="B481" s="57" t="s">
        <v>469</v>
      </c>
      <c r="D481" s="58">
        <f>'2020 Sum_Fall Order Form - V12'!$U$23</f>
        <v>0</v>
      </c>
      <c r="E481" s="58">
        <f>'2020 Sum_Fall Order Form - V12'!$U$23</f>
        <v>0</v>
      </c>
      <c r="F481" s="100" t="s">
        <v>783</v>
      </c>
      <c r="G481" s="61">
        <f>'2020 Sum_Fall Order Form - V12'!$V$305</f>
        <v>0</v>
      </c>
      <c r="H481" s="60">
        <f>'2020 Sum_Fall Order Form - V12'!$G$18</f>
        <v>0</v>
      </c>
      <c r="J481" s="106">
        <v>5682</v>
      </c>
    </row>
    <row r="482" spans="1:10">
      <c r="A482" s="100">
        <v>481</v>
      </c>
      <c r="B482" s="57" t="s">
        <v>470</v>
      </c>
      <c r="D482" s="58">
        <f>'2020 Sum_Fall Order Form - V12'!$U$23</f>
        <v>0</v>
      </c>
      <c r="E482" s="58">
        <f>'2020 Sum_Fall Order Form - V12'!$U$23</f>
        <v>0</v>
      </c>
      <c r="F482" s="100">
        <v>1764747</v>
      </c>
      <c r="G482" s="61">
        <f>'2020 Sum_Fall Order Form - V12'!$U$306</f>
        <v>0</v>
      </c>
      <c r="H482" s="60">
        <f>'2020 Sum_Fall Order Form - V12'!$G$18</f>
        <v>0</v>
      </c>
      <c r="J482" s="106">
        <v>18089</v>
      </c>
    </row>
    <row r="483" spans="1:10">
      <c r="A483" s="100">
        <v>482</v>
      </c>
      <c r="B483" s="57" t="s">
        <v>470</v>
      </c>
      <c r="D483" s="58">
        <f>'2020 Sum_Fall Order Form - V12'!$U$23</f>
        <v>0</v>
      </c>
      <c r="E483" s="58">
        <f>'2020 Sum_Fall Order Form - V12'!$U$23</f>
        <v>0</v>
      </c>
      <c r="F483" s="100" t="s">
        <v>784</v>
      </c>
      <c r="G483" s="61">
        <f>'2020 Sum_Fall Order Form - V12'!$V$306</f>
        <v>0</v>
      </c>
      <c r="H483" s="60">
        <f>'2020 Sum_Fall Order Form - V12'!$G$18</f>
        <v>0</v>
      </c>
      <c r="J483" s="106">
        <v>18090</v>
      </c>
    </row>
    <row r="484" spans="1:10">
      <c r="A484" s="100">
        <v>483</v>
      </c>
      <c r="B484" s="57" t="s">
        <v>472</v>
      </c>
      <c r="D484" s="58">
        <f>'2020 Sum_Fall Order Form - V12'!$U$23</f>
        <v>0</v>
      </c>
      <c r="E484" s="58">
        <f>'2020 Sum_Fall Order Form - V12'!$U$23</f>
        <v>0</v>
      </c>
      <c r="F484" s="100">
        <v>1765107</v>
      </c>
      <c r="G484" s="61">
        <f>'2020 Sum_Fall Order Form - V12'!$U$308</f>
        <v>0</v>
      </c>
      <c r="H484" s="60">
        <f>'2020 Sum_Fall Order Form - V12'!$G$18</f>
        <v>0</v>
      </c>
      <c r="J484" s="106">
        <v>18222</v>
      </c>
    </row>
    <row r="485" spans="1:10">
      <c r="A485" s="100">
        <v>484</v>
      </c>
      <c r="B485" s="57" t="s">
        <v>472</v>
      </c>
      <c r="D485" s="58">
        <f>'2020 Sum_Fall Order Form - V12'!$U$23</f>
        <v>0</v>
      </c>
      <c r="E485" s="58">
        <f>'2020 Sum_Fall Order Form - V12'!$U$23</f>
        <v>0</v>
      </c>
      <c r="F485" s="100" t="s">
        <v>785</v>
      </c>
      <c r="G485" s="61">
        <f>'2020 Sum_Fall Order Form - V12'!$V$308</f>
        <v>0</v>
      </c>
      <c r="H485" s="60">
        <f>'2020 Sum_Fall Order Form - V12'!$G$18</f>
        <v>0</v>
      </c>
      <c r="J485" s="106">
        <v>18221</v>
      </c>
    </row>
    <row r="486" spans="1:10">
      <c r="A486" s="100">
        <v>485</v>
      </c>
      <c r="B486" s="57" t="s">
        <v>474</v>
      </c>
      <c r="D486" s="58">
        <f>'2020 Sum_Fall Order Form - V12'!$U$23</f>
        <v>0</v>
      </c>
      <c r="E486" s="58">
        <f>'2020 Sum_Fall Order Form - V12'!$U$23</f>
        <v>0</v>
      </c>
      <c r="F486" s="100">
        <v>1765647</v>
      </c>
      <c r="G486" s="61">
        <f>'2020 Sum_Fall Order Form - V12'!$U$310</f>
        <v>0</v>
      </c>
      <c r="H486" s="60">
        <f>'2020 Sum_Fall Order Form - V12'!$G$18</f>
        <v>0</v>
      </c>
      <c r="J486" s="106">
        <v>19896</v>
      </c>
    </row>
    <row r="487" spans="1:10">
      <c r="A487" s="100">
        <v>486</v>
      </c>
      <c r="B487" s="57" t="s">
        <v>474</v>
      </c>
      <c r="D487" s="58">
        <f>'2020 Sum_Fall Order Form - V12'!$U$23</f>
        <v>0</v>
      </c>
      <c r="E487" s="58">
        <f>'2020 Sum_Fall Order Form - V12'!$U$23</f>
        <v>0</v>
      </c>
      <c r="F487" s="100" t="s">
        <v>786</v>
      </c>
      <c r="G487" s="61">
        <f>'2020 Sum_Fall Order Form - V12'!$V$310</f>
        <v>0</v>
      </c>
      <c r="H487" s="60">
        <f>'2020 Sum_Fall Order Form - V12'!$G$18</f>
        <v>0</v>
      </c>
      <c r="J487" s="106">
        <v>19895</v>
      </c>
    </row>
    <row r="488" spans="1:10">
      <c r="A488" s="100">
        <v>487</v>
      </c>
      <c r="B488" s="57" t="s">
        <v>477</v>
      </c>
      <c r="D488" s="58">
        <f>'2020 Sum_Fall Order Form - V12'!$U$23</f>
        <v>0</v>
      </c>
      <c r="E488" s="58">
        <f>'2020 Sum_Fall Order Form - V12'!$U$23</f>
        <v>0</v>
      </c>
      <c r="F488" s="100">
        <v>1765507</v>
      </c>
      <c r="G488" s="61">
        <f>'2020 Sum_Fall Order Form - V12'!$U$312</f>
        <v>0</v>
      </c>
      <c r="H488" s="60">
        <f>'2020 Sum_Fall Order Form - V12'!$G$18</f>
        <v>0</v>
      </c>
      <c r="J488" s="106">
        <v>19898</v>
      </c>
    </row>
    <row r="489" spans="1:10">
      <c r="A489" s="100">
        <v>488</v>
      </c>
      <c r="B489" s="57" t="s">
        <v>477</v>
      </c>
      <c r="D489" s="58">
        <f>'2020 Sum_Fall Order Form - V12'!$U$23</f>
        <v>0</v>
      </c>
      <c r="E489" s="58">
        <f>'2020 Sum_Fall Order Form - V12'!$U$23</f>
        <v>0</v>
      </c>
      <c r="F489" s="100" t="s">
        <v>787</v>
      </c>
      <c r="G489" s="61">
        <f>'2020 Sum_Fall Order Form - V12'!$V$312</f>
        <v>0</v>
      </c>
      <c r="H489" s="60">
        <f>'2020 Sum_Fall Order Form - V12'!$G$18</f>
        <v>0</v>
      </c>
      <c r="J489" s="106">
        <v>19897</v>
      </c>
    </row>
    <row r="490" spans="1:10">
      <c r="A490" s="100">
        <v>489</v>
      </c>
      <c r="B490" s="57" t="s">
        <v>479</v>
      </c>
      <c r="D490" s="58">
        <f>'2020 Sum_Fall Order Form - V12'!$U$23</f>
        <v>0</v>
      </c>
      <c r="E490" s="58">
        <f>'2020 Sum_Fall Order Form - V12'!$U$23</f>
        <v>0</v>
      </c>
      <c r="F490" s="100">
        <v>1765487</v>
      </c>
      <c r="G490" s="61">
        <f>'2020 Sum_Fall Order Form - V12'!$U$313</f>
        <v>0</v>
      </c>
      <c r="H490" s="60">
        <f>'2020 Sum_Fall Order Form - V12'!$G$18</f>
        <v>0</v>
      </c>
      <c r="J490" s="106">
        <v>18223</v>
      </c>
    </row>
    <row r="491" spans="1:10">
      <c r="A491" s="100">
        <v>490</v>
      </c>
      <c r="B491" s="57" t="s">
        <v>479</v>
      </c>
      <c r="D491" s="58">
        <f>'2020 Sum_Fall Order Form - V12'!$U$23</f>
        <v>0</v>
      </c>
      <c r="E491" s="58">
        <f>'2020 Sum_Fall Order Form - V12'!$U$23</f>
        <v>0</v>
      </c>
      <c r="F491" s="100" t="s">
        <v>788</v>
      </c>
      <c r="G491" s="61">
        <f>'2020 Sum_Fall Order Form - V12'!$V$313</f>
        <v>0</v>
      </c>
      <c r="H491" s="60">
        <f>'2020 Sum_Fall Order Form - V12'!$G$18</f>
        <v>0</v>
      </c>
      <c r="J491" s="106">
        <v>18224</v>
      </c>
    </row>
    <row r="492" spans="1:10">
      <c r="A492" s="100">
        <v>491</v>
      </c>
      <c r="B492" s="57" t="s">
        <v>481</v>
      </c>
      <c r="D492" s="58">
        <f>'2020 Sum_Fall Order Form - V12'!$U$23</f>
        <v>0</v>
      </c>
      <c r="E492" s="58">
        <f>'2020 Sum_Fall Order Form - V12'!$U$23</f>
        <v>0</v>
      </c>
      <c r="F492" s="100">
        <v>1765477</v>
      </c>
      <c r="G492" s="61">
        <f>'2020 Sum_Fall Order Form - V12'!$U$314</f>
        <v>0</v>
      </c>
      <c r="H492" s="60">
        <f>'2020 Sum_Fall Order Form - V12'!$G$18</f>
        <v>0</v>
      </c>
      <c r="J492" s="106">
        <v>18226</v>
      </c>
    </row>
    <row r="493" spans="1:10">
      <c r="A493" s="100">
        <v>492</v>
      </c>
      <c r="B493" s="57" t="s">
        <v>481</v>
      </c>
      <c r="D493" s="58">
        <f>'2020 Sum_Fall Order Form - V12'!$U$23</f>
        <v>0</v>
      </c>
      <c r="E493" s="58">
        <f>'2020 Sum_Fall Order Form - V12'!$U$23</f>
        <v>0</v>
      </c>
      <c r="F493" s="100" t="s">
        <v>789</v>
      </c>
      <c r="G493" s="61">
        <f>'2020 Sum_Fall Order Form - V12'!$V$314</f>
        <v>0</v>
      </c>
      <c r="H493" s="60">
        <f>'2020 Sum_Fall Order Form - V12'!$G$18</f>
        <v>0</v>
      </c>
      <c r="J493" s="106">
        <v>18225</v>
      </c>
    </row>
    <row r="494" spans="1:10">
      <c r="A494" s="100">
        <v>493</v>
      </c>
      <c r="B494" s="57" t="s">
        <v>482</v>
      </c>
      <c r="D494" s="58">
        <f>'2020 Sum_Fall Order Form - V12'!$U$23</f>
        <v>0</v>
      </c>
      <c r="E494" s="58">
        <f>'2020 Sum_Fall Order Form - V12'!$U$23</f>
        <v>0</v>
      </c>
      <c r="F494" s="100">
        <v>1765537</v>
      </c>
      <c r="G494" s="61">
        <f>'2020 Sum_Fall Order Form - V12'!$U$315</f>
        <v>0</v>
      </c>
      <c r="H494" s="60">
        <f>'2020 Sum_Fall Order Form - V12'!$G$18</f>
        <v>0</v>
      </c>
      <c r="J494" s="106">
        <v>18227</v>
      </c>
    </row>
    <row r="495" spans="1:10">
      <c r="A495" s="100">
        <v>494</v>
      </c>
      <c r="B495" s="57" t="s">
        <v>482</v>
      </c>
      <c r="D495" s="58">
        <f>'2020 Sum_Fall Order Form - V12'!$U$23</f>
        <v>0</v>
      </c>
      <c r="E495" s="58">
        <f>'2020 Sum_Fall Order Form - V12'!$U$23</f>
        <v>0</v>
      </c>
      <c r="F495" s="100" t="s">
        <v>790</v>
      </c>
      <c r="G495" s="61">
        <f>'2020 Sum_Fall Order Form - V12'!$V$315</f>
        <v>0</v>
      </c>
      <c r="H495" s="60">
        <f>'2020 Sum_Fall Order Form - V12'!$G$18</f>
        <v>0</v>
      </c>
      <c r="J495" s="106">
        <v>18228</v>
      </c>
    </row>
    <row r="496" spans="1:10">
      <c r="A496" s="100">
        <v>495</v>
      </c>
      <c r="B496" s="57" t="s">
        <v>484</v>
      </c>
      <c r="D496" s="58">
        <f>'2020 Sum_Fall Order Form - V12'!$U$23</f>
        <v>0</v>
      </c>
      <c r="E496" s="58">
        <f>'2020 Sum_Fall Order Form - V12'!$U$23</f>
        <v>0</v>
      </c>
      <c r="F496" s="100">
        <v>1765557</v>
      </c>
      <c r="G496" s="61">
        <f>'2020 Sum_Fall Order Form - V12'!$U$316</f>
        <v>0</v>
      </c>
      <c r="H496" s="60">
        <f>'2020 Sum_Fall Order Form - V12'!$G$18</f>
        <v>0</v>
      </c>
      <c r="J496" s="106">
        <v>18229</v>
      </c>
    </row>
    <row r="497" spans="1:10">
      <c r="A497" s="100">
        <v>496</v>
      </c>
      <c r="B497" s="57" t="s">
        <v>484</v>
      </c>
      <c r="D497" s="58">
        <f>'2020 Sum_Fall Order Form - V12'!$U$23</f>
        <v>0</v>
      </c>
      <c r="E497" s="58">
        <f>'2020 Sum_Fall Order Form - V12'!$U$23</f>
        <v>0</v>
      </c>
      <c r="F497" s="100" t="s">
        <v>791</v>
      </c>
      <c r="G497" s="61">
        <f>'2020 Sum_Fall Order Form - V12'!$V$316</f>
        <v>0</v>
      </c>
      <c r="H497" s="60">
        <f>'2020 Sum_Fall Order Form - V12'!$G$18</f>
        <v>0</v>
      </c>
      <c r="J497" s="106">
        <v>18230</v>
      </c>
    </row>
    <row r="498" spans="1:10">
      <c r="A498" s="100">
        <v>497</v>
      </c>
      <c r="B498" s="57" t="s">
        <v>487</v>
      </c>
      <c r="D498" s="58">
        <f>'2020 Sum_Fall Order Form - V12'!$U$23</f>
        <v>0</v>
      </c>
      <c r="E498" s="58">
        <f>'2020 Sum_Fall Order Form - V12'!$U$23</f>
        <v>0</v>
      </c>
      <c r="F498" s="100">
        <v>1765567</v>
      </c>
      <c r="G498" s="61">
        <f>'2020 Sum_Fall Order Form - V12'!$U$317</f>
        <v>0</v>
      </c>
      <c r="H498" s="60">
        <f>'2020 Sum_Fall Order Form - V12'!$G$18</f>
        <v>0</v>
      </c>
      <c r="J498" s="106">
        <v>18091</v>
      </c>
    </row>
    <row r="499" spans="1:10">
      <c r="A499" s="100">
        <v>498</v>
      </c>
      <c r="B499" s="57" t="s">
        <v>487</v>
      </c>
      <c r="D499" s="58">
        <f>'2020 Sum_Fall Order Form - V12'!$U$23</f>
        <v>0</v>
      </c>
      <c r="E499" s="58">
        <f>'2020 Sum_Fall Order Form - V12'!$U$23</f>
        <v>0</v>
      </c>
      <c r="F499" s="100" t="s">
        <v>792</v>
      </c>
      <c r="G499" s="61">
        <f>'2020 Sum_Fall Order Form - V12'!$V$317</f>
        <v>0</v>
      </c>
      <c r="H499" s="60">
        <f>'2020 Sum_Fall Order Form - V12'!$G$18</f>
        <v>0</v>
      </c>
      <c r="J499" s="106">
        <v>18092</v>
      </c>
    </row>
    <row r="500" spans="1:10">
      <c r="A500" s="100">
        <v>499</v>
      </c>
      <c r="B500" s="57" t="s">
        <v>489</v>
      </c>
      <c r="D500" s="58">
        <f>'2020 Sum_Fall Order Form - V12'!$U$23</f>
        <v>0</v>
      </c>
      <c r="E500" s="58">
        <f>'2020 Sum_Fall Order Form - V12'!$U$23</f>
        <v>0</v>
      </c>
      <c r="F500" s="100">
        <v>1765497</v>
      </c>
      <c r="G500" s="61">
        <f>'2020 Sum_Fall Order Form - V12'!$U$318</f>
        <v>0</v>
      </c>
      <c r="H500" s="60">
        <f>'2020 Sum_Fall Order Form - V12'!$G$18</f>
        <v>0</v>
      </c>
      <c r="J500" s="106">
        <v>18093</v>
      </c>
    </row>
    <row r="501" spans="1:10">
      <c r="A501" s="100">
        <v>500</v>
      </c>
      <c r="B501" s="57" t="s">
        <v>489</v>
      </c>
      <c r="D501" s="58">
        <f>'2020 Sum_Fall Order Form - V12'!$U$23</f>
        <v>0</v>
      </c>
      <c r="E501" s="58">
        <f>'2020 Sum_Fall Order Form - V12'!$U$23</f>
        <v>0</v>
      </c>
      <c r="F501" s="100" t="s">
        <v>793</v>
      </c>
      <c r="G501" s="61">
        <f>'2020 Sum_Fall Order Form - V12'!$V$318</f>
        <v>0</v>
      </c>
      <c r="H501" s="60">
        <f>'2020 Sum_Fall Order Form - V12'!$G$18</f>
        <v>0</v>
      </c>
      <c r="J501" s="106">
        <v>18094</v>
      </c>
    </row>
    <row r="502" spans="1:10">
      <c r="A502" s="100">
        <v>501</v>
      </c>
      <c r="B502" s="57" t="s">
        <v>491</v>
      </c>
      <c r="D502" s="58">
        <f>'2020 Sum_Fall Order Form - V12'!$U$23</f>
        <v>0</v>
      </c>
      <c r="E502" s="58">
        <f>'2020 Sum_Fall Order Form - V12'!$U$23</f>
        <v>0</v>
      </c>
      <c r="F502" s="100">
        <v>1774927</v>
      </c>
      <c r="G502" s="61">
        <f>'2020 Sum_Fall Order Form - V12'!$U$320</f>
        <v>0</v>
      </c>
      <c r="H502" s="60">
        <f>'2020 Sum_Fall Order Form - V12'!$G$18</f>
        <v>0</v>
      </c>
      <c r="J502" s="106">
        <v>18097</v>
      </c>
    </row>
    <row r="503" spans="1:10">
      <c r="A503" s="100">
        <v>502</v>
      </c>
      <c r="B503" s="57" t="s">
        <v>493</v>
      </c>
      <c r="D503" s="58">
        <f>'2020 Sum_Fall Order Form - V12'!$U$23</f>
        <v>0</v>
      </c>
      <c r="E503" s="58">
        <f>'2020 Sum_Fall Order Form - V12'!$U$23</f>
        <v>0</v>
      </c>
      <c r="F503" s="100">
        <v>1774997</v>
      </c>
      <c r="G503" s="61">
        <f>'2020 Sum_Fall Order Form - V12'!$U$321</f>
        <v>0</v>
      </c>
      <c r="H503" s="60">
        <f>'2020 Sum_Fall Order Form - V12'!$G$18</f>
        <v>0</v>
      </c>
      <c r="J503" s="106">
        <v>0</v>
      </c>
    </row>
    <row r="504" spans="1:10">
      <c r="A504" s="100">
        <v>503</v>
      </c>
      <c r="B504" s="57" t="s">
        <v>495</v>
      </c>
      <c r="D504" s="58">
        <f>'2020 Sum_Fall Order Form - V12'!$U$23</f>
        <v>0</v>
      </c>
      <c r="E504" s="58">
        <f>'2020 Sum_Fall Order Form - V12'!$U$23</f>
        <v>0</v>
      </c>
      <c r="F504" s="100">
        <v>1769107</v>
      </c>
      <c r="G504" s="61">
        <f>'2020 Sum_Fall Order Form - V12'!$U$323</f>
        <v>0</v>
      </c>
      <c r="H504" s="60">
        <f>'2020 Sum_Fall Order Form - V12'!$G$18</f>
        <v>0</v>
      </c>
      <c r="J504" s="106">
        <v>5580</v>
      </c>
    </row>
    <row r="505" spans="1:10">
      <c r="A505" s="100">
        <v>504</v>
      </c>
      <c r="B505" s="57" t="s">
        <v>495</v>
      </c>
      <c r="D505" s="58">
        <f>'2020 Sum_Fall Order Form - V12'!$U$23</f>
        <v>0</v>
      </c>
      <c r="E505" s="58">
        <f>'2020 Sum_Fall Order Form - V12'!$U$23</f>
        <v>0</v>
      </c>
      <c r="F505" s="100" t="s">
        <v>794</v>
      </c>
      <c r="G505" s="61">
        <f>'2020 Sum_Fall Order Form - V12'!$V$323</f>
        <v>0</v>
      </c>
      <c r="H505" s="60">
        <f>'2020 Sum_Fall Order Form - V12'!$G$18</f>
        <v>0</v>
      </c>
      <c r="J505" s="106">
        <v>5687</v>
      </c>
    </row>
  </sheetData>
  <autoFilter ref="J1:J5424" xr:uid="{00000000-0009-0000-0000-000003000000}"/>
  <sortState xmlns:xlrd2="http://schemas.microsoft.com/office/spreadsheetml/2017/richdata2" ref="A2065:I2081">
    <sortCondition ref="B2065:B2081"/>
  </sortState>
  <dataConsolidate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5"/>
  <sheetViews>
    <sheetView zoomScale="107" zoomScaleNormal="107" zoomScalePageLayoutView="107" workbookViewId="0">
      <selection activeCell="A2" sqref="A2"/>
    </sheetView>
  </sheetViews>
  <sheetFormatPr defaultColWidth="8.85546875" defaultRowHeight="12"/>
  <cols>
    <col min="1" max="1" width="9" style="57" customWidth="1"/>
    <col min="2" max="2" width="43.7109375" style="57" bestFit="1" customWidth="1"/>
    <col min="3" max="3" width="10.42578125" style="57" bestFit="1" customWidth="1"/>
    <col min="4" max="4" width="11.7109375" style="58" customWidth="1"/>
    <col min="5" max="5" width="19.42578125" style="58" customWidth="1"/>
    <col min="6" max="6" width="11" style="104" customWidth="1"/>
    <col min="7" max="7" width="11.140625" style="60" customWidth="1"/>
    <col min="8" max="8" width="18.85546875" style="60" bestFit="1" customWidth="1"/>
    <col min="9" max="9" width="14.7109375" style="57" customWidth="1"/>
    <col min="10" max="10" width="14.28515625" style="106" customWidth="1"/>
    <col min="11" max="16384" width="8.85546875" style="57"/>
  </cols>
  <sheetData>
    <row r="1" spans="1:10">
      <c r="A1" s="55" t="s">
        <v>532</v>
      </c>
      <c r="B1" s="55" t="s">
        <v>533</v>
      </c>
      <c r="C1" s="55" t="s">
        <v>534</v>
      </c>
      <c r="D1" s="56" t="s">
        <v>55</v>
      </c>
      <c r="E1" s="56" t="s">
        <v>535</v>
      </c>
      <c r="F1" s="103" t="s">
        <v>536</v>
      </c>
      <c r="G1" s="59" t="s">
        <v>537</v>
      </c>
      <c r="H1" s="59" t="s">
        <v>538</v>
      </c>
      <c r="I1" s="55" t="s">
        <v>539</v>
      </c>
      <c r="J1" s="105" t="s">
        <v>540</v>
      </c>
    </row>
    <row r="2" spans="1:10">
      <c r="A2" s="100">
        <v>1</v>
      </c>
      <c r="B2" s="57" t="s">
        <v>84</v>
      </c>
      <c r="D2" s="58">
        <f>'2020 Sum_Fall Order Form - V12'!$X$23</f>
        <v>0</v>
      </c>
      <c r="E2" s="58">
        <f>'2020 Sum_Fall Order Form - V12'!$X$23</f>
        <v>0</v>
      </c>
      <c r="F2" s="100">
        <v>1701857</v>
      </c>
      <c r="G2" s="61">
        <f>'2020 Sum_Fall Order Form - V12'!$X$29</f>
        <v>0</v>
      </c>
      <c r="H2" s="60">
        <f>'2020 Sum_Fall Order Form - V12'!$G$18</f>
        <v>0</v>
      </c>
      <c r="J2" s="106">
        <v>19888</v>
      </c>
    </row>
    <row r="3" spans="1:10">
      <c r="A3" s="100">
        <v>2</v>
      </c>
      <c r="B3" s="57" t="s">
        <v>84</v>
      </c>
      <c r="D3" s="58">
        <f>'2020 Sum_Fall Order Form - V12'!$X$23</f>
        <v>0</v>
      </c>
      <c r="E3" s="58">
        <f>'2020 Sum_Fall Order Form - V12'!$X$23</f>
        <v>0</v>
      </c>
      <c r="F3" s="100" t="s">
        <v>541</v>
      </c>
      <c r="G3" s="61">
        <f>'2020 Sum_Fall Order Form - V12'!$Y$29</f>
        <v>0</v>
      </c>
      <c r="H3" s="60">
        <f>'2020 Sum_Fall Order Form - V12'!$G$18</f>
        <v>0</v>
      </c>
      <c r="J3" s="106">
        <v>19887</v>
      </c>
    </row>
    <row r="4" spans="1:10">
      <c r="A4" s="100">
        <v>3</v>
      </c>
      <c r="B4" s="57" t="s">
        <v>88</v>
      </c>
      <c r="D4" s="58">
        <f>'2020 Sum_Fall Order Form - V12'!$X$23</f>
        <v>0</v>
      </c>
      <c r="E4" s="58">
        <f>'2020 Sum_Fall Order Form - V12'!$X$23</f>
        <v>0</v>
      </c>
      <c r="F4" s="100">
        <v>6012002508</v>
      </c>
      <c r="G4" s="61">
        <f>'2020 Sum_Fall Order Form - V12'!$X$31</f>
        <v>0</v>
      </c>
      <c r="H4" s="60">
        <f>'2020 Sum_Fall Order Form - V12'!$G$18</f>
        <v>0</v>
      </c>
      <c r="J4" s="106">
        <v>16657</v>
      </c>
    </row>
    <row r="5" spans="1:10">
      <c r="A5" s="100">
        <v>4</v>
      </c>
      <c r="B5" s="57" t="s">
        <v>88</v>
      </c>
      <c r="D5" s="58">
        <f>'2020 Sum_Fall Order Form - V12'!$X$23</f>
        <v>0</v>
      </c>
      <c r="E5" s="58">
        <f>'2020 Sum_Fall Order Form - V12'!$X$23</f>
        <v>0</v>
      </c>
      <c r="F5" s="100" t="s">
        <v>542</v>
      </c>
      <c r="G5" s="61">
        <f>'2020 Sum_Fall Order Form - V12'!$Y$31</f>
        <v>0</v>
      </c>
      <c r="H5" s="60">
        <f>'2020 Sum_Fall Order Form - V12'!$G$18</f>
        <v>0</v>
      </c>
      <c r="J5" s="106">
        <v>17258</v>
      </c>
    </row>
    <row r="6" spans="1:10">
      <c r="A6" s="100">
        <v>5</v>
      </c>
      <c r="B6" s="57" t="s">
        <v>91</v>
      </c>
      <c r="D6" s="58">
        <f>'2020 Sum_Fall Order Form - V12'!$X$23</f>
        <v>0</v>
      </c>
      <c r="E6" s="58">
        <f>'2020 Sum_Fall Order Form - V12'!$X$23</f>
        <v>0</v>
      </c>
      <c r="F6" s="100">
        <v>6014002518</v>
      </c>
      <c r="G6" s="61">
        <f>'2020 Sum_Fall Order Form - V12'!$X$32</f>
        <v>0</v>
      </c>
      <c r="H6" s="60">
        <f>'2020 Sum_Fall Order Form - V12'!$G$18</f>
        <v>0</v>
      </c>
      <c r="J6" s="106">
        <v>16658</v>
      </c>
    </row>
    <row r="7" spans="1:10">
      <c r="A7" s="100">
        <v>6</v>
      </c>
      <c r="B7" s="57" t="s">
        <v>91</v>
      </c>
      <c r="D7" s="58">
        <f>'2020 Sum_Fall Order Form - V12'!$X$23</f>
        <v>0</v>
      </c>
      <c r="E7" s="58">
        <f>'2020 Sum_Fall Order Form - V12'!$X$23</f>
        <v>0</v>
      </c>
      <c r="F7" s="100" t="s">
        <v>543</v>
      </c>
      <c r="G7" s="61">
        <f>'2020 Sum_Fall Order Form - V12'!$Y$32</f>
        <v>0</v>
      </c>
      <c r="H7" s="60">
        <f>'2020 Sum_Fall Order Form - V12'!$G$18</f>
        <v>0</v>
      </c>
      <c r="J7" s="106">
        <v>17259</v>
      </c>
    </row>
    <row r="8" spans="1:10">
      <c r="A8" s="100">
        <v>7</v>
      </c>
      <c r="B8" s="57" t="s">
        <v>94</v>
      </c>
      <c r="D8" s="58">
        <f>'2020 Sum_Fall Order Form - V12'!$X$23</f>
        <v>0</v>
      </c>
      <c r="E8" s="58">
        <f>'2020 Sum_Fall Order Form - V12'!$X$23</f>
        <v>0</v>
      </c>
      <c r="F8" s="100">
        <v>6014502520</v>
      </c>
      <c r="G8" s="61">
        <f>'2020 Sum_Fall Order Form - V12'!$X$33</f>
        <v>0</v>
      </c>
      <c r="H8" s="60">
        <f>'2020 Sum_Fall Order Form - V12'!$G$18</f>
        <v>0</v>
      </c>
      <c r="J8" s="106">
        <v>16659</v>
      </c>
    </row>
    <row r="9" spans="1:10">
      <c r="A9" s="100">
        <v>8</v>
      </c>
      <c r="B9" s="57" t="s">
        <v>94</v>
      </c>
      <c r="D9" s="58">
        <f>'2020 Sum_Fall Order Form - V12'!$X$23</f>
        <v>0</v>
      </c>
      <c r="E9" s="58">
        <f>'2020 Sum_Fall Order Form - V12'!$X$23</f>
        <v>0</v>
      </c>
      <c r="F9" s="100" t="s">
        <v>544</v>
      </c>
      <c r="G9" s="61">
        <f>'2020 Sum_Fall Order Form - V12'!$Y$33</f>
        <v>0</v>
      </c>
      <c r="H9" s="60">
        <f>'2020 Sum_Fall Order Form - V12'!$G$18</f>
        <v>0</v>
      </c>
      <c r="J9" s="106">
        <v>17260</v>
      </c>
    </row>
    <row r="10" spans="1:10">
      <c r="A10" s="100">
        <v>9</v>
      </c>
      <c r="B10" s="57" t="s">
        <v>97</v>
      </c>
      <c r="D10" s="58">
        <f>'2020 Sum_Fall Order Form - V12'!$X$23</f>
        <v>0</v>
      </c>
      <c r="E10" s="58">
        <f>'2020 Sum_Fall Order Form - V12'!$X$23</f>
        <v>0</v>
      </c>
      <c r="F10" s="100">
        <v>1702385</v>
      </c>
      <c r="G10" s="61">
        <f>'2020 Sum_Fall Order Form - V12'!$X$34</f>
        <v>0</v>
      </c>
      <c r="H10" s="60">
        <f>'2020 Sum_Fall Order Form - V12'!$G$18</f>
        <v>0</v>
      </c>
      <c r="J10" s="106">
        <v>16787</v>
      </c>
    </row>
    <row r="11" spans="1:10">
      <c r="A11" s="100">
        <v>10</v>
      </c>
      <c r="B11" s="57" t="s">
        <v>97</v>
      </c>
      <c r="D11" s="58">
        <f>'2020 Sum_Fall Order Form - V12'!$X$23</f>
        <v>0</v>
      </c>
      <c r="E11" s="58">
        <f>'2020 Sum_Fall Order Form - V12'!$X$23</f>
        <v>0</v>
      </c>
      <c r="F11" s="100" t="s">
        <v>545</v>
      </c>
      <c r="G11" s="61">
        <f>'2020 Sum_Fall Order Form - V12'!$Y$34</f>
        <v>0</v>
      </c>
      <c r="H11" s="60">
        <f>'2020 Sum_Fall Order Form - V12'!$G$18</f>
        <v>0</v>
      </c>
      <c r="J11" s="106">
        <v>16786</v>
      </c>
    </row>
    <row r="12" spans="1:10">
      <c r="A12" s="100">
        <v>11</v>
      </c>
      <c r="B12" s="57" t="s">
        <v>101</v>
      </c>
      <c r="D12" s="58">
        <f>'2020 Sum_Fall Order Form - V12'!$X$23</f>
        <v>0</v>
      </c>
      <c r="E12" s="58">
        <f>'2020 Sum_Fall Order Form - V12'!$X$23</f>
        <v>0</v>
      </c>
      <c r="F12" s="100">
        <v>6016002520</v>
      </c>
      <c r="G12" s="61">
        <f>'2020 Sum_Fall Order Form - V12'!$X$35</f>
        <v>0</v>
      </c>
      <c r="H12" s="60">
        <f>'2020 Sum_Fall Order Form - V12'!$G$18</f>
        <v>0</v>
      </c>
      <c r="J12" s="106">
        <v>16660</v>
      </c>
    </row>
    <row r="13" spans="1:10">
      <c r="A13" s="100">
        <v>12</v>
      </c>
      <c r="B13" s="57" t="s">
        <v>101</v>
      </c>
      <c r="D13" s="58">
        <f>'2020 Sum_Fall Order Form - V12'!$X$23</f>
        <v>0</v>
      </c>
      <c r="E13" s="58">
        <f>'2020 Sum_Fall Order Form - V12'!$X$23</f>
        <v>0</v>
      </c>
      <c r="F13" s="100" t="s">
        <v>546</v>
      </c>
      <c r="G13" s="61">
        <f>'2020 Sum_Fall Order Form - V12'!$Y$35</f>
        <v>0</v>
      </c>
      <c r="H13" s="60">
        <f>'2020 Sum_Fall Order Form - V12'!$G$18</f>
        <v>0</v>
      </c>
      <c r="J13" s="106">
        <v>17221</v>
      </c>
    </row>
    <row r="14" spans="1:10">
      <c r="A14" s="100">
        <v>13</v>
      </c>
      <c r="B14" s="57" t="s">
        <v>102</v>
      </c>
      <c r="D14" s="58">
        <f>'2020 Sum_Fall Order Form - V12'!$X$23</f>
        <v>0</v>
      </c>
      <c r="E14" s="58">
        <f>'2020 Sum_Fall Order Form - V12'!$X$23</f>
        <v>0</v>
      </c>
      <c r="F14" s="100">
        <v>1702415</v>
      </c>
      <c r="G14" s="61">
        <f>'2020 Sum_Fall Order Form - V12'!$X$36</f>
        <v>0</v>
      </c>
      <c r="H14" s="60">
        <f>'2020 Sum_Fall Order Form - V12'!$G$18</f>
        <v>0</v>
      </c>
      <c r="J14" s="106">
        <v>18233</v>
      </c>
    </row>
    <row r="15" spans="1:10">
      <c r="A15" s="100">
        <v>14</v>
      </c>
      <c r="B15" s="57" t="s">
        <v>102</v>
      </c>
      <c r="D15" s="58">
        <f>'2020 Sum_Fall Order Form - V12'!$X$23</f>
        <v>0</v>
      </c>
      <c r="E15" s="58">
        <f>'2020 Sum_Fall Order Form - V12'!$X$23</f>
        <v>0</v>
      </c>
      <c r="F15" s="100" t="s">
        <v>547</v>
      </c>
      <c r="G15" s="61">
        <f>'2020 Sum_Fall Order Form - V12'!$Y$36</f>
        <v>0</v>
      </c>
      <c r="H15" s="60">
        <f>'2020 Sum_Fall Order Form - V12'!$G$18</f>
        <v>0</v>
      </c>
      <c r="J15" s="106">
        <v>18232</v>
      </c>
    </row>
    <row r="16" spans="1:10">
      <c r="A16" s="100">
        <v>15</v>
      </c>
      <c r="B16" s="57" t="s">
        <v>104</v>
      </c>
      <c r="D16" s="58">
        <f>'2020 Sum_Fall Order Form - V12'!$X$23</f>
        <v>0</v>
      </c>
      <c r="E16" s="58">
        <f>'2020 Sum_Fall Order Form - V12'!$X$23</f>
        <v>0</v>
      </c>
      <c r="F16" s="100">
        <v>1702425</v>
      </c>
      <c r="G16" s="61">
        <f>'2020 Sum_Fall Order Form - V12'!$X$37</f>
        <v>0</v>
      </c>
      <c r="H16" s="60">
        <f>'2020 Sum_Fall Order Form - V12'!$G$18</f>
        <v>0</v>
      </c>
      <c r="J16" s="106">
        <v>18234</v>
      </c>
    </row>
    <row r="17" spans="1:10">
      <c r="A17" s="100">
        <v>16</v>
      </c>
      <c r="B17" s="57" t="s">
        <v>104</v>
      </c>
      <c r="D17" s="58">
        <f>'2020 Sum_Fall Order Form - V12'!$X$23</f>
        <v>0</v>
      </c>
      <c r="E17" s="58">
        <f>'2020 Sum_Fall Order Form - V12'!$X$23</f>
        <v>0</v>
      </c>
      <c r="F17" s="100" t="s">
        <v>548</v>
      </c>
      <c r="G17" s="61">
        <f>'2020 Sum_Fall Order Form - V12'!$Y$37</f>
        <v>0</v>
      </c>
      <c r="H17" s="60">
        <f>'2020 Sum_Fall Order Form - V12'!$G$18</f>
        <v>0</v>
      </c>
      <c r="J17" s="106">
        <v>18235</v>
      </c>
    </row>
    <row r="18" spans="1:10">
      <c r="A18" s="100">
        <v>17</v>
      </c>
      <c r="B18" s="57" t="s">
        <v>108</v>
      </c>
      <c r="D18" s="58">
        <f>'2020 Sum_Fall Order Form - V12'!$X$23</f>
        <v>0</v>
      </c>
      <c r="E18" s="58">
        <f>'2020 Sum_Fall Order Form - V12'!$X$23</f>
        <v>0</v>
      </c>
      <c r="F18" s="100">
        <v>1704147</v>
      </c>
      <c r="G18" s="61">
        <f>'2020 Sum_Fall Order Form - V12'!$X$39</f>
        <v>0</v>
      </c>
      <c r="H18" s="60">
        <f>'2020 Sum_Fall Order Form - V12'!$G$18</f>
        <v>0</v>
      </c>
      <c r="J18" s="106">
        <v>18020</v>
      </c>
    </row>
    <row r="19" spans="1:10">
      <c r="A19" s="100">
        <v>18</v>
      </c>
      <c r="B19" s="57" t="s">
        <v>108</v>
      </c>
      <c r="D19" s="58">
        <f>'2020 Sum_Fall Order Form - V12'!$X$23</f>
        <v>0</v>
      </c>
      <c r="E19" s="58">
        <f>'2020 Sum_Fall Order Form - V12'!$X$23</f>
        <v>0</v>
      </c>
      <c r="F19" s="100" t="s">
        <v>549</v>
      </c>
      <c r="G19" s="61">
        <f>'2020 Sum_Fall Order Form - V12'!$Y$39</f>
        <v>0</v>
      </c>
      <c r="H19" s="60">
        <f>'2020 Sum_Fall Order Form - V12'!$G$18</f>
        <v>0</v>
      </c>
      <c r="J19" s="106">
        <v>18021</v>
      </c>
    </row>
    <row r="20" spans="1:10">
      <c r="A20" s="100">
        <v>19</v>
      </c>
      <c r="B20" s="57" t="s">
        <v>110</v>
      </c>
      <c r="D20" s="58">
        <f>'2020 Sum_Fall Order Form - V12'!$X$23</f>
        <v>0</v>
      </c>
      <c r="E20" s="58">
        <f>'2020 Sum_Fall Order Form - V12'!$X$23</f>
        <v>0</v>
      </c>
      <c r="F20" s="100">
        <v>1703737</v>
      </c>
      <c r="G20" s="61">
        <f>'2020 Sum_Fall Order Form - V12'!$X$40</f>
        <v>0</v>
      </c>
      <c r="H20" s="60">
        <f>'2020 Sum_Fall Order Form - V12'!$G$18</f>
        <v>0</v>
      </c>
      <c r="J20" s="106">
        <v>18022</v>
      </c>
    </row>
    <row r="21" spans="1:10">
      <c r="A21" s="100">
        <v>20</v>
      </c>
      <c r="B21" s="57" t="s">
        <v>110</v>
      </c>
      <c r="D21" s="58">
        <f>'2020 Sum_Fall Order Form - V12'!$X$23</f>
        <v>0</v>
      </c>
      <c r="E21" s="58">
        <f>'2020 Sum_Fall Order Form - V12'!$X$23</f>
        <v>0</v>
      </c>
      <c r="F21" s="100" t="s">
        <v>550</v>
      </c>
      <c r="G21" s="61">
        <f>'2020 Sum_Fall Order Form - V12'!$Y$40</f>
        <v>0</v>
      </c>
      <c r="H21" s="60">
        <f>'2020 Sum_Fall Order Form - V12'!$G$18</f>
        <v>0</v>
      </c>
      <c r="J21" s="106">
        <v>18023</v>
      </c>
    </row>
    <row r="22" spans="1:10">
      <c r="A22" s="100">
        <v>21</v>
      </c>
      <c r="B22" s="57" t="s">
        <v>112</v>
      </c>
      <c r="D22" s="58">
        <f>'2020 Sum_Fall Order Form - V12'!$X$23</f>
        <v>0</v>
      </c>
      <c r="E22" s="58">
        <f>'2020 Sum_Fall Order Form - V12'!$X$23</f>
        <v>0</v>
      </c>
      <c r="F22" s="100">
        <v>1703827</v>
      </c>
      <c r="G22" s="61">
        <f>'2020 Sum_Fall Order Form - V12'!$X$41</f>
        <v>0</v>
      </c>
      <c r="H22" s="60">
        <f>'2020 Sum_Fall Order Form - V12'!$G$18</f>
        <v>0</v>
      </c>
      <c r="J22" s="106">
        <v>5463</v>
      </c>
    </row>
    <row r="23" spans="1:10">
      <c r="A23" s="100">
        <v>22</v>
      </c>
      <c r="B23" s="57" t="s">
        <v>112</v>
      </c>
      <c r="D23" s="58">
        <f>'2020 Sum_Fall Order Form - V12'!$X$23</f>
        <v>0</v>
      </c>
      <c r="E23" s="58">
        <f>'2020 Sum_Fall Order Form - V12'!$X$23</f>
        <v>0</v>
      </c>
      <c r="F23" s="100" t="s">
        <v>551</v>
      </c>
      <c r="G23" s="61">
        <f>'2020 Sum_Fall Order Form - V12'!$Y$41</f>
        <v>0</v>
      </c>
      <c r="H23" s="60">
        <f>'2020 Sum_Fall Order Form - V12'!$G$18</f>
        <v>0</v>
      </c>
      <c r="J23" s="106">
        <v>5583</v>
      </c>
    </row>
    <row r="24" spans="1:10">
      <c r="A24" s="100">
        <v>23</v>
      </c>
      <c r="B24" s="57" t="s">
        <v>113</v>
      </c>
      <c r="D24" s="58">
        <f>'2020 Sum_Fall Order Form - V12'!$X$23</f>
        <v>0</v>
      </c>
      <c r="E24" s="58">
        <f>'2020 Sum_Fall Order Form - V12'!$X$23</f>
        <v>0</v>
      </c>
      <c r="F24" s="100">
        <v>1704197</v>
      </c>
      <c r="G24" s="61">
        <f>'2020 Sum_Fall Order Form - V12'!$X$42</f>
        <v>0</v>
      </c>
      <c r="H24" s="60">
        <f>'2020 Sum_Fall Order Form - V12'!$G$18</f>
        <v>0</v>
      </c>
      <c r="J24" s="106">
        <v>5474</v>
      </c>
    </row>
    <row r="25" spans="1:10">
      <c r="A25" s="100">
        <v>24</v>
      </c>
      <c r="B25" s="57" t="s">
        <v>113</v>
      </c>
      <c r="D25" s="58">
        <f>'2020 Sum_Fall Order Form - V12'!$X$23</f>
        <v>0</v>
      </c>
      <c r="E25" s="58">
        <f>'2020 Sum_Fall Order Form - V12'!$X$23</f>
        <v>0</v>
      </c>
      <c r="F25" s="100" t="s">
        <v>552</v>
      </c>
      <c r="G25" s="61">
        <f>'2020 Sum_Fall Order Form - V12'!$Y$42</f>
        <v>0</v>
      </c>
      <c r="H25" s="60">
        <f>'2020 Sum_Fall Order Form - V12'!$G$18</f>
        <v>0</v>
      </c>
      <c r="J25" s="106">
        <v>5594</v>
      </c>
    </row>
    <row r="26" spans="1:10">
      <c r="A26" s="100">
        <v>25</v>
      </c>
      <c r="B26" s="57" t="s">
        <v>114</v>
      </c>
      <c r="D26" s="58">
        <f>'2020 Sum_Fall Order Form - V12'!$X$23</f>
        <v>0</v>
      </c>
      <c r="E26" s="58">
        <f>'2020 Sum_Fall Order Form - V12'!$X$23</f>
        <v>0</v>
      </c>
      <c r="F26" s="100">
        <v>1704217</v>
      </c>
      <c r="G26" s="61">
        <f>'2020 Sum_Fall Order Form - V12'!$X$43</f>
        <v>0</v>
      </c>
      <c r="H26" s="60">
        <f>'2020 Sum_Fall Order Form - V12'!$G$18</f>
        <v>0</v>
      </c>
      <c r="J26" s="106">
        <v>5476</v>
      </c>
    </row>
    <row r="27" spans="1:10">
      <c r="A27" s="100">
        <v>26</v>
      </c>
      <c r="B27" s="57" t="s">
        <v>114</v>
      </c>
      <c r="D27" s="58">
        <f>'2020 Sum_Fall Order Form - V12'!$X$23</f>
        <v>0</v>
      </c>
      <c r="E27" s="58">
        <f>'2020 Sum_Fall Order Form - V12'!$X$23</f>
        <v>0</v>
      </c>
      <c r="F27" s="100" t="s">
        <v>553</v>
      </c>
      <c r="G27" s="61">
        <f>'2020 Sum_Fall Order Form - V12'!$Y$43</f>
        <v>0</v>
      </c>
      <c r="H27" s="60">
        <f>'2020 Sum_Fall Order Form - V12'!$G$18</f>
        <v>0</v>
      </c>
      <c r="J27" s="106">
        <v>5595</v>
      </c>
    </row>
    <row r="28" spans="1:10">
      <c r="A28" s="100">
        <v>27</v>
      </c>
      <c r="B28" s="57" t="s">
        <v>116</v>
      </c>
      <c r="D28" s="58">
        <f>'2020 Sum_Fall Order Form - V12'!$X$23</f>
        <v>0</v>
      </c>
      <c r="E28" s="58">
        <f>'2020 Sum_Fall Order Form - V12'!$X$23</f>
        <v>0</v>
      </c>
      <c r="F28" s="100">
        <v>1710118</v>
      </c>
      <c r="G28" s="61">
        <f>'2020 Sum_Fall Order Form - V12'!$X$45</f>
        <v>0</v>
      </c>
      <c r="H28" s="60">
        <f>'2020 Sum_Fall Order Form - V12'!$G$18</f>
        <v>0</v>
      </c>
      <c r="J28" s="106">
        <v>16689</v>
      </c>
    </row>
    <row r="29" spans="1:10">
      <c r="A29" s="100">
        <v>28</v>
      </c>
      <c r="B29" s="57" t="s">
        <v>116</v>
      </c>
      <c r="D29" s="58">
        <f>'2020 Sum_Fall Order Form - V12'!$X$23</f>
        <v>0</v>
      </c>
      <c r="E29" s="58">
        <f>'2020 Sum_Fall Order Form - V12'!$X$23</f>
        <v>0</v>
      </c>
      <c r="F29" s="100" t="s">
        <v>554</v>
      </c>
      <c r="G29" s="61">
        <f>'2020 Sum_Fall Order Form - V12'!$Y$45</f>
        <v>0</v>
      </c>
      <c r="H29" s="60">
        <f>'2020 Sum_Fall Order Form - V12'!$G$18</f>
        <v>0</v>
      </c>
      <c r="J29" s="106">
        <v>16713</v>
      </c>
    </row>
    <row r="30" spans="1:10">
      <c r="A30" s="100">
        <v>29</v>
      </c>
      <c r="B30" s="57" t="s">
        <v>120</v>
      </c>
      <c r="D30" s="58">
        <f>'2020 Sum_Fall Order Form - V12'!$X$23</f>
        <v>0</v>
      </c>
      <c r="E30" s="58">
        <f>'2020 Sum_Fall Order Form - V12'!$X$23</f>
        <v>0</v>
      </c>
      <c r="F30" s="100">
        <v>1710108</v>
      </c>
      <c r="G30" s="61">
        <f>'2020 Sum_Fall Order Form - V12'!$X$46</f>
        <v>0</v>
      </c>
      <c r="H30" s="60">
        <f>'2020 Sum_Fall Order Form - V12'!$G$18</f>
        <v>0</v>
      </c>
      <c r="J30" s="106">
        <v>16691</v>
      </c>
    </row>
    <row r="31" spans="1:10">
      <c r="A31" s="100">
        <v>30</v>
      </c>
      <c r="B31" s="57" t="s">
        <v>120</v>
      </c>
      <c r="D31" s="58">
        <f>'2020 Sum_Fall Order Form - V12'!$X$23</f>
        <v>0</v>
      </c>
      <c r="E31" s="58">
        <f>'2020 Sum_Fall Order Form - V12'!$X$23</f>
        <v>0</v>
      </c>
      <c r="F31" s="100" t="s">
        <v>555</v>
      </c>
      <c r="G31" s="61">
        <f>'2020 Sum_Fall Order Form - V12'!$Y$46</f>
        <v>0</v>
      </c>
      <c r="H31" s="60">
        <f>'2020 Sum_Fall Order Form - V12'!$G$18</f>
        <v>0</v>
      </c>
      <c r="J31" s="106">
        <v>16715</v>
      </c>
    </row>
    <row r="32" spans="1:10">
      <c r="A32" s="100">
        <v>31</v>
      </c>
      <c r="B32" s="57" t="s">
        <v>122</v>
      </c>
      <c r="D32" s="58">
        <f>'2020 Sum_Fall Order Form - V12'!$X$23</f>
        <v>0</v>
      </c>
      <c r="E32" s="58">
        <f>'2020 Sum_Fall Order Form - V12'!$X$23</f>
        <v>0</v>
      </c>
      <c r="F32" s="100">
        <v>1710148</v>
      </c>
      <c r="G32" s="61">
        <f>'2020 Sum_Fall Order Form - V12'!$X$47</f>
        <v>0</v>
      </c>
      <c r="H32" s="60">
        <f>'2020 Sum_Fall Order Form - V12'!$G$18</f>
        <v>0</v>
      </c>
      <c r="J32" s="106">
        <v>16692</v>
      </c>
    </row>
    <row r="33" spans="1:10">
      <c r="A33" s="100">
        <v>32</v>
      </c>
      <c r="B33" s="57" t="s">
        <v>122</v>
      </c>
      <c r="D33" s="58">
        <f>'2020 Sum_Fall Order Form - V12'!$X$23</f>
        <v>0</v>
      </c>
      <c r="E33" s="58">
        <f>'2020 Sum_Fall Order Form - V12'!$X$23</f>
        <v>0</v>
      </c>
      <c r="F33" s="100" t="s">
        <v>556</v>
      </c>
      <c r="G33" s="61">
        <f>'2020 Sum_Fall Order Form - V12'!$Y$47</f>
        <v>0</v>
      </c>
      <c r="H33" s="60">
        <f>'2020 Sum_Fall Order Form - V12'!$G$18</f>
        <v>0</v>
      </c>
      <c r="J33" s="106">
        <v>16716</v>
      </c>
    </row>
    <row r="34" spans="1:10">
      <c r="A34" s="100">
        <v>33</v>
      </c>
      <c r="B34" s="57" t="s">
        <v>124</v>
      </c>
      <c r="D34" s="58">
        <f>'2020 Sum_Fall Order Form - V12'!$X$23</f>
        <v>0</v>
      </c>
      <c r="E34" s="58">
        <f>'2020 Sum_Fall Order Form - V12'!$X$23</f>
        <v>0</v>
      </c>
      <c r="F34" s="100">
        <v>1710178</v>
      </c>
      <c r="G34" s="61">
        <f>'2020 Sum_Fall Order Form - V12'!$X$48</f>
        <v>0</v>
      </c>
      <c r="H34" s="60">
        <f>'2020 Sum_Fall Order Form - V12'!$G$18</f>
        <v>0</v>
      </c>
      <c r="J34" s="106">
        <v>16693</v>
      </c>
    </row>
    <row r="35" spans="1:10">
      <c r="A35" s="100">
        <v>34</v>
      </c>
      <c r="B35" s="57" t="s">
        <v>124</v>
      </c>
      <c r="D35" s="58">
        <f>'2020 Sum_Fall Order Form - V12'!$X$23</f>
        <v>0</v>
      </c>
      <c r="E35" s="58">
        <f>'2020 Sum_Fall Order Form - V12'!$X$23</f>
        <v>0</v>
      </c>
      <c r="F35" s="100" t="s">
        <v>557</v>
      </c>
      <c r="G35" s="61">
        <f>'2020 Sum_Fall Order Form - V12'!$Y$48</f>
        <v>0</v>
      </c>
      <c r="H35" s="60">
        <f>'2020 Sum_Fall Order Form - V12'!$G$18</f>
        <v>0</v>
      </c>
      <c r="J35" s="106">
        <v>16717</v>
      </c>
    </row>
    <row r="36" spans="1:10">
      <c r="A36" s="100">
        <v>35</v>
      </c>
      <c r="B36" s="57" t="s">
        <v>128</v>
      </c>
      <c r="D36" s="58">
        <f>'2020 Sum_Fall Order Form - V12'!$X$23</f>
        <v>0</v>
      </c>
      <c r="E36" s="58">
        <f>'2020 Sum_Fall Order Form - V12'!$X$23</f>
        <v>0</v>
      </c>
      <c r="F36" s="100">
        <v>1712647</v>
      </c>
      <c r="G36" s="61">
        <f>'2020 Sum_Fall Order Form - V12'!$X$50</f>
        <v>0</v>
      </c>
      <c r="H36" s="60">
        <f>'2020 Sum_Fall Order Form - V12'!$G$18</f>
        <v>0</v>
      </c>
      <c r="J36" s="106">
        <v>18035</v>
      </c>
    </row>
    <row r="37" spans="1:10">
      <c r="A37" s="100">
        <v>36</v>
      </c>
      <c r="B37" s="57" t="s">
        <v>128</v>
      </c>
      <c r="D37" s="58">
        <f>'2020 Sum_Fall Order Form - V12'!$X$23</f>
        <v>0</v>
      </c>
      <c r="E37" s="58">
        <f>'2020 Sum_Fall Order Form - V12'!$X$23</f>
        <v>0</v>
      </c>
      <c r="F37" s="100" t="s">
        <v>558</v>
      </c>
      <c r="G37" s="61">
        <f>'2020 Sum_Fall Order Form - V12'!$Y$50</f>
        <v>0</v>
      </c>
      <c r="H37" s="60">
        <f>'2020 Sum_Fall Order Form - V12'!$G$18</f>
        <v>0</v>
      </c>
      <c r="J37" s="106">
        <v>18036</v>
      </c>
    </row>
    <row r="38" spans="1:10">
      <c r="A38" s="100">
        <v>37</v>
      </c>
      <c r="B38" s="57" t="s">
        <v>130</v>
      </c>
      <c r="D38" s="58">
        <f>'2020 Sum_Fall Order Form - V12'!$X$23</f>
        <v>0</v>
      </c>
      <c r="E38" s="58">
        <f>'2020 Sum_Fall Order Form - V12'!$X$23</f>
        <v>0</v>
      </c>
      <c r="F38" s="100">
        <v>1712827</v>
      </c>
      <c r="G38" s="61">
        <f>'2020 Sum_Fall Order Form - V12'!$X$51</f>
        <v>0</v>
      </c>
      <c r="H38" s="60">
        <f>'2020 Sum_Fall Order Form - V12'!$G$18</f>
        <v>0</v>
      </c>
      <c r="J38" s="106">
        <v>19945</v>
      </c>
    </row>
    <row r="39" spans="1:10">
      <c r="A39" s="100">
        <v>38</v>
      </c>
      <c r="B39" s="57" t="s">
        <v>130</v>
      </c>
      <c r="D39" s="58">
        <f>'2020 Sum_Fall Order Form - V12'!$X$23</f>
        <v>0</v>
      </c>
      <c r="E39" s="58">
        <f>'2020 Sum_Fall Order Form - V12'!$X$23</f>
        <v>0</v>
      </c>
      <c r="F39" s="100" t="s">
        <v>559</v>
      </c>
      <c r="G39" s="61">
        <f>'2020 Sum_Fall Order Form - V12'!$Y$51</f>
        <v>0</v>
      </c>
      <c r="H39" s="60">
        <f>'2020 Sum_Fall Order Form - V12'!$G$18</f>
        <v>0</v>
      </c>
      <c r="J39" s="106">
        <v>19947</v>
      </c>
    </row>
    <row r="40" spans="1:10">
      <c r="A40" s="100">
        <v>39</v>
      </c>
      <c r="B40" s="57" t="s">
        <v>131</v>
      </c>
      <c r="D40" s="58">
        <f>'2020 Sum_Fall Order Form - V12'!$X$23</f>
        <v>0</v>
      </c>
      <c r="E40" s="58">
        <f>'2020 Sum_Fall Order Form - V12'!$X$23</f>
        <v>0</v>
      </c>
      <c r="F40" s="100">
        <v>1712747</v>
      </c>
      <c r="G40" s="61">
        <f>'2020 Sum_Fall Order Form - V12'!$X$52</f>
        <v>0</v>
      </c>
      <c r="H40" s="60">
        <f>'2020 Sum_Fall Order Form - V12'!$G$18</f>
        <v>0</v>
      </c>
      <c r="J40" s="106">
        <v>18039</v>
      </c>
    </row>
    <row r="41" spans="1:10">
      <c r="A41" s="100">
        <v>40</v>
      </c>
      <c r="B41" s="57" t="s">
        <v>131</v>
      </c>
      <c r="D41" s="58">
        <f>'2020 Sum_Fall Order Form - V12'!$X$23</f>
        <v>0</v>
      </c>
      <c r="E41" s="58">
        <f>'2020 Sum_Fall Order Form - V12'!$X$23</f>
        <v>0</v>
      </c>
      <c r="F41" s="100" t="s">
        <v>560</v>
      </c>
      <c r="G41" s="61">
        <f>'2020 Sum_Fall Order Form - V12'!$Y$52</f>
        <v>0</v>
      </c>
      <c r="H41" s="60">
        <f>'2020 Sum_Fall Order Form - V12'!$G$18</f>
        <v>0</v>
      </c>
      <c r="J41" s="106">
        <v>18040</v>
      </c>
    </row>
    <row r="42" spans="1:10">
      <c r="A42" s="100">
        <v>41</v>
      </c>
      <c r="B42" s="57" t="s">
        <v>133</v>
      </c>
      <c r="D42" s="58">
        <f>'2020 Sum_Fall Order Form - V12'!$X$23</f>
        <v>0</v>
      </c>
      <c r="E42" s="58">
        <f>'2020 Sum_Fall Order Form - V12'!$X$23</f>
        <v>0</v>
      </c>
      <c r="F42" s="100">
        <v>1713007</v>
      </c>
      <c r="G42" s="61">
        <f>'2020 Sum_Fall Order Form - V12'!$X$53</f>
        <v>0</v>
      </c>
      <c r="H42" s="60">
        <f>'2020 Sum_Fall Order Form - V12'!$G$18</f>
        <v>0</v>
      </c>
      <c r="J42" s="106">
        <v>18043</v>
      </c>
    </row>
    <row r="43" spans="1:10">
      <c r="A43" s="100">
        <v>42</v>
      </c>
      <c r="B43" s="57" t="s">
        <v>133</v>
      </c>
      <c r="D43" s="58">
        <f>'2020 Sum_Fall Order Form - V12'!$X$23</f>
        <v>0</v>
      </c>
      <c r="E43" s="58">
        <f>'2020 Sum_Fall Order Form - V12'!$X$23</f>
        <v>0</v>
      </c>
      <c r="F43" s="100" t="s">
        <v>561</v>
      </c>
      <c r="G43" s="61">
        <f>'2020 Sum_Fall Order Form - V12'!$Y$53</f>
        <v>0</v>
      </c>
      <c r="H43" s="60">
        <f>'2020 Sum_Fall Order Form - V12'!$G$18</f>
        <v>0</v>
      </c>
      <c r="J43" s="106">
        <v>18044</v>
      </c>
    </row>
    <row r="44" spans="1:10">
      <c r="A44" s="100">
        <v>43</v>
      </c>
      <c r="B44" s="57" t="s">
        <v>135</v>
      </c>
      <c r="D44" s="58">
        <f>'2020 Sum_Fall Order Form - V12'!$X$23</f>
        <v>0</v>
      </c>
      <c r="E44" s="58">
        <f>'2020 Sum_Fall Order Form - V12'!$X$23</f>
        <v>0</v>
      </c>
      <c r="F44" s="100">
        <v>1713107</v>
      </c>
      <c r="G44" s="61">
        <f>'2020 Sum_Fall Order Form - V12'!$X$54</f>
        <v>0</v>
      </c>
      <c r="H44" s="60">
        <f>'2020 Sum_Fall Order Form - V12'!$G$18</f>
        <v>0</v>
      </c>
      <c r="J44" s="106">
        <v>18046</v>
      </c>
    </row>
    <row r="45" spans="1:10">
      <c r="A45" s="100">
        <v>44</v>
      </c>
      <c r="B45" s="57" t="s">
        <v>135</v>
      </c>
      <c r="D45" s="58">
        <f>'2020 Sum_Fall Order Form - V12'!$X$23</f>
        <v>0</v>
      </c>
      <c r="E45" s="58">
        <f>'2020 Sum_Fall Order Form - V12'!$X$23</f>
        <v>0</v>
      </c>
      <c r="F45" s="100" t="s">
        <v>562</v>
      </c>
      <c r="G45" s="61">
        <f>'2020 Sum_Fall Order Form - V12'!$Y$54</f>
        <v>0</v>
      </c>
      <c r="H45" s="60">
        <f>'2020 Sum_Fall Order Form - V12'!$G$18</f>
        <v>0</v>
      </c>
      <c r="J45" s="106">
        <v>18045</v>
      </c>
    </row>
    <row r="46" spans="1:10">
      <c r="A46" s="100">
        <v>45</v>
      </c>
      <c r="B46" s="57" t="s">
        <v>137</v>
      </c>
      <c r="D46" s="58">
        <f>'2020 Sum_Fall Order Form - V12'!$X$23</f>
        <v>0</v>
      </c>
      <c r="E46" s="58">
        <f>'2020 Sum_Fall Order Form - V12'!$X$23</f>
        <v>0</v>
      </c>
      <c r="F46" s="100">
        <v>1715847</v>
      </c>
      <c r="G46" s="61">
        <f>'2020 Sum_Fall Order Form - V12'!$X$56</f>
        <v>0</v>
      </c>
      <c r="H46" s="60">
        <f>'2020 Sum_Fall Order Form - V12'!$G$18</f>
        <v>0</v>
      </c>
      <c r="J46" s="106">
        <v>5484</v>
      </c>
    </row>
    <row r="47" spans="1:10">
      <c r="A47" s="100">
        <v>46</v>
      </c>
      <c r="B47" s="57" t="s">
        <v>137</v>
      </c>
      <c r="D47" s="58">
        <f>'2020 Sum_Fall Order Form - V12'!$X$23</f>
        <v>0</v>
      </c>
      <c r="E47" s="58">
        <f>'2020 Sum_Fall Order Form - V12'!$X$23</f>
        <v>0</v>
      </c>
      <c r="F47" s="100" t="s">
        <v>563</v>
      </c>
      <c r="G47" s="61">
        <f>'2020 Sum_Fall Order Form - V12'!$Y$56</f>
        <v>0</v>
      </c>
      <c r="H47" s="60">
        <f>'2020 Sum_Fall Order Form - V12'!$G$18</f>
        <v>0</v>
      </c>
      <c r="J47" s="106">
        <v>5600</v>
      </c>
    </row>
    <row r="48" spans="1:10">
      <c r="A48" s="100">
        <v>47</v>
      </c>
      <c r="B48" s="57" t="s">
        <v>140</v>
      </c>
      <c r="D48" s="58">
        <f>'2020 Sum_Fall Order Form - V12'!$X$23</f>
        <v>0</v>
      </c>
      <c r="E48" s="58">
        <f>'2020 Sum_Fall Order Form - V12'!$X$23</f>
        <v>0</v>
      </c>
      <c r="F48" s="100">
        <v>1716237</v>
      </c>
      <c r="G48" s="61">
        <f>'2020 Sum_Fall Order Form - V12'!$X$57</f>
        <v>0</v>
      </c>
      <c r="H48" s="60">
        <f>'2020 Sum_Fall Order Form - V12'!$G$18</f>
        <v>0</v>
      </c>
      <c r="J48" s="106">
        <v>5485</v>
      </c>
    </row>
    <row r="49" spans="1:10">
      <c r="A49" s="100">
        <v>48</v>
      </c>
      <c r="B49" s="57" t="s">
        <v>140</v>
      </c>
      <c r="D49" s="58">
        <f>'2020 Sum_Fall Order Form - V12'!$X$23</f>
        <v>0</v>
      </c>
      <c r="E49" s="58">
        <f>'2020 Sum_Fall Order Form - V12'!$X$23</f>
        <v>0</v>
      </c>
      <c r="F49" s="100" t="s">
        <v>564</v>
      </c>
      <c r="G49" s="61">
        <f>'2020 Sum_Fall Order Form - V12'!$Y$57</f>
        <v>0</v>
      </c>
      <c r="H49" s="60">
        <f>'2020 Sum_Fall Order Form - V12'!$G$18</f>
        <v>0</v>
      </c>
      <c r="J49" s="106">
        <v>5601</v>
      </c>
    </row>
    <row r="50" spans="1:10">
      <c r="A50" s="100">
        <v>49</v>
      </c>
      <c r="B50" s="57" t="s">
        <v>142</v>
      </c>
      <c r="D50" s="58">
        <f>'2020 Sum_Fall Order Form - V12'!$X$23</f>
        <v>0</v>
      </c>
      <c r="E50" s="58">
        <f>'2020 Sum_Fall Order Form - V12'!$X$23</f>
        <v>0</v>
      </c>
      <c r="F50" s="100">
        <v>1716557</v>
      </c>
      <c r="G50" s="61">
        <f>'2020 Sum_Fall Order Form - V12'!$X$58</f>
        <v>0</v>
      </c>
      <c r="H50" s="60">
        <f>'2020 Sum_Fall Order Form - V12'!$G$18</f>
        <v>0</v>
      </c>
      <c r="J50" s="106">
        <v>5491</v>
      </c>
    </row>
    <row r="51" spans="1:10">
      <c r="A51" s="100">
        <v>50</v>
      </c>
      <c r="B51" s="57" t="s">
        <v>142</v>
      </c>
      <c r="D51" s="58">
        <f>'2020 Sum_Fall Order Form - V12'!$X$23</f>
        <v>0</v>
      </c>
      <c r="E51" s="58">
        <f>'2020 Sum_Fall Order Form - V12'!$X$23</f>
        <v>0</v>
      </c>
      <c r="F51" s="100" t="s">
        <v>565</v>
      </c>
      <c r="G51" s="61">
        <f>'2020 Sum_Fall Order Form - V12'!$Y$58</f>
        <v>0</v>
      </c>
      <c r="H51" s="60">
        <f>'2020 Sum_Fall Order Form - V12'!$G$18</f>
        <v>0</v>
      </c>
      <c r="J51" s="106">
        <v>5606</v>
      </c>
    </row>
    <row r="52" spans="1:10">
      <c r="A52" s="100">
        <v>51</v>
      </c>
      <c r="B52" s="57" t="s">
        <v>143</v>
      </c>
      <c r="D52" s="58">
        <f>'2020 Sum_Fall Order Form - V12'!$X$23</f>
        <v>0</v>
      </c>
      <c r="E52" s="58">
        <f>'2020 Sum_Fall Order Form - V12'!$X$23</f>
        <v>0</v>
      </c>
      <c r="F52" s="100">
        <v>1716587</v>
      </c>
      <c r="G52" s="61">
        <f>'2020 Sum_Fall Order Form - V12'!$X$59</f>
        <v>0</v>
      </c>
      <c r="H52" s="60">
        <f>'2020 Sum_Fall Order Form - V12'!$G$18</f>
        <v>0</v>
      </c>
      <c r="J52" s="106">
        <v>18051</v>
      </c>
    </row>
    <row r="53" spans="1:10">
      <c r="A53" s="100">
        <v>52</v>
      </c>
      <c r="B53" s="57" t="s">
        <v>143</v>
      </c>
      <c r="D53" s="58">
        <f>'2020 Sum_Fall Order Form - V12'!$X$23</f>
        <v>0</v>
      </c>
      <c r="E53" s="58">
        <f>'2020 Sum_Fall Order Form - V12'!$X$23</f>
        <v>0</v>
      </c>
      <c r="F53" s="100" t="s">
        <v>566</v>
      </c>
      <c r="G53" s="61">
        <f>'2020 Sum_Fall Order Form - V12'!$Y$59</f>
        <v>0</v>
      </c>
      <c r="H53" s="60">
        <f>'2020 Sum_Fall Order Form - V12'!$G$18</f>
        <v>0</v>
      </c>
      <c r="J53" s="106">
        <v>18052</v>
      </c>
    </row>
    <row r="54" spans="1:10">
      <c r="A54" s="100">
        <v>53</v>
      </c>
      <c r="B54" s="57" t="s">
        <v>144</v>
      </c>
      <c r="D54" s="58">
        <f>'2020 Sum_Fall Order Form - V12'!$X$23</f>
        <v>0</v>
      </c>
      <c r="E54" s="58">
        <f>'2020 Sum_Fall Order Form - V12'!$X$23</f>
        <v>0</v>
      </c>
      <c r="F54" s="100">
        <v>1716377</v>
      </c>
      <c r="G54" s="61">
        <f>'2020 Sum_Fall Order Form - V12'!$X$60</f>
        <v>0</v>
      </c>
      <c r="H54" s="60">
        <f>'2020 Sum_Fall Order Form - V12'!$G$18</f>
        <v>0</v>
      </c>
      <c r="J54" s="106">
        <v>5486</v>
      </c>
    </row>
    <row r="55" spans="1:10">
      <c r="A55" s="100">
        <v>54</v>
      </c>
      <c r="B55" s="57" t="s">
        <v>144</v>
      </c>
      <c r="D55" s="58">
        <f>'2020 Sum_Fall Order Form - V12'!$X$23</f>
        <v>0</v>
      </c>
      <c r="E55" s="58">
        <f>'2020 Sum_Fall Order Form - V12'!$X$23</f>
        <v>0</v>
      </c>
      <c r="F55" s="100" t="s">
        <v>567</v>
      </c>
      <c r="G55" s="61">
        <f>'2020 Sum_Fall Order Form - V12'!$Y$60</f>
        <v>0</v>
      </c>
      <c r="H55" s="60">
        <f>'2020 Sum_Fall Order Form - V12'!$G$18</f>
        <v>0</v>
      </c>
      <c r="J55" s="106">
        <v>5602</v>
      </c>
    </row>
    <row r="56" spans="1:10">
      <c r="A56" s="100">
        <v>55</v>
      </c>
      <c r="B56" s="57" t="s">
        <v>148</v>
      </c>
      <c r="D56" s="58">
        <f>'2020 Sum_Fall Order Form - V12'!$X$23</f>
        <v>0</v>
      </c>
      <c r="E56" s="58">
        <f>'2020 Sum_Fall Order Form - V12'!$X$23</f>
        <v>0</v>
      </c>
      <c r="F56" s="100">
        <v>1718300</v>
      </c>
      <c r="G56" s="61">
        <f>'2020 Sum_Fall Order Form - V12'!$X$62</f>
        <v>0</v>
      </c>
      <c r="H56" s="60">
        <f>'2020 Sum_Fall Order Form - V12'!$G$18</f>
        <v>0</v>
      </c>
      <c r="J56" s="106">
        <v>5294</v>
      </c>
    </row>
    <row r="57" spans="1:10">
      <c r="A57" s="100">
        <v>56</v>
      </c>
      <c r="B57" s="57" t="s">
        <v>148</v>
      </c>
      <c r="D57" s="58">
        <f>'2020 Sum_Fall Order Form - V12'!$X$23</f>
        <v>0</v>
      </c>
      <c r="E57" s="58">
        <f>'2020 Sum_Fall Order Form - V12'!$X$23</f>
        <v>0</v>
      </c>
      <c r="F57" s="100" t="s">
        <v>568</v>
      </c>
      <c r="G57" s="61">
        <f>'2020 Sum_Fall Order Form - V12'!$Y$62</f>
        <v>0</v>
      </c>
      <c r="H57" s="60">
        <f>'2020 Sum_Fall Order Form - V12'!$G$18</f>
        <v>0</v>
      </c>
      <c r="J57" s="106">
        <v>5777</v>
      </c>
    </row>
    <row r="58" spans="1:10">
      <c r="A58" s="100">
        <v>57</v>
      </c>
      <c r="B58" s="57" t="s">
        <v>148</v>
      </c>
      <c r="D58" s="58">
        <f>'2020 Sum_Fall Order Form - V12'!$X$23</f>
        <v>0</v>
      </c>
      <c r="E58" s="58">
        <f>'2020 Sum_Fall Order Form - V12'!$X$23</f>
        <v>0</v>
      </c>
      <c r="F58" s="100">
        <v>1718302</v>
      </c>
      <c r="G58" s="61">
        <f>'2020 Sum_Fall Order Form - V12'!$X$63</f>
        <v>0</v>
      </c>
      <c r="H58" s="60">
        <f>'2020 Sum_Fall Order Form - V12'!$G$18</f>
        <v>0</v>
      </c>
      <c r="J58" s="106">
        <v>13830</v>
      </c>
    </row>
    <row r="59" spans="1:10">
      <c r="A59" s="100">
        <v>58</v>
      </c>
      <c r="B59" s="57" t="s">
        <v>148</v>
      </c>
      <c r="D59" s="58">
        <f>'2020 Sum_Fall Order Form - V12'!$X$23</f>
        <v>0</v>
      </c>
      <c r="E59" s="58">
        <f>'2020 Sum_Fall Order Form - V12'!$X$23</f>
        <v>0</v>
      </c>
      <c r="F59" s="100" t="s">
        <v>569</v>
      </c>
      <c r="G59" s="61">
        <f>'2020 Sum_Fall Order Form - V12'!$Y$63</f>
        <v>0</v>
      </c>
      <c r="H59" s="60">
        <f>'2020 Sum_Fall Order Form - V12'!$G$18</f>
        <v>0</v>
      </c>
      <c r="J59" s="106">
        <v>13831</v>
      </c>
    </row>
    <row r="60" spans="1:10">
      <c r="A60" s="100">
        <v>59</v>
      </c>
      <c r="B60" s="57" t="s">
        <v>148</v>
      </c>
      <c r="D60" s="58">
        <f>'2020 Sum_Fall Order Form - V12'!$X$23</f>
        <v>0</v>
      </c>
      <c r="E60" s="58">
        <f>'2020 Sum_Fall Order Form - V12'!$X$23</f>
        <v>0</v>
      </c>
      <c r="F60" s="100">
        <v>1718306</v>
      </c>
      <c r="G60" s="61">
        <f>'2020 Sum_Fall Order Form - V12'!$X$64</f>
        <v>0</v>
      </c>
      <c r="H60" s="60">
        <f>'2020 Sum_Fall Order Form - V12'!$G$18</f>
        <v>0</v>
      </c>
      <c r="J60" s="106">
        <v>5387</v>
      </c>
    </row>
    <row r="61" spans="1:10">
      <c r="A61" s="100">
        <v>60</v>
      </c>
      <c r="B61" s="57" t="s">
        <v>148</v>
      </c>
      <c r="D61" s="58">
        <f>'2020 Sum_Fall Order Form - V12'!$X$23</f>
        <v>0</v>
      </c>
      <c r="E61" s="58">
        <f>'2020 Sum_Fall Order Form - V12'!$X$23</f>
        <v>0</v>
      </c>
      <c r="F61" s="100" t="s">
        <v>570</v>
      </c>
      <c r="G61" s="61">
        <f>'2020 Sum_Fall Order Form - V12'!$Y$64</f>
        <v>0</v>
      </c>
      <c r="H61" s="60">
        <f>'2020 Sum_Fall Order Form - V12'!$G$18</f>
        <v>0</v>
      </c>
      <c r="J61" s="106">
        <v>5778</v>
      </c>
    </row>
    <row r="62" spans="1:10">
      <c r="A62" s="100">
        <v>61</v>
      </c>
      <c r="B62" s="57" t="s">
        <v>153</v>
      </c>
      <c r="D62" s="58">
        <f>'2020 Sum_Fall Order Form - V12'!$X$23</f>
        <v>0</v>
      </c>
      <c r="E62" s="58">
        <f>'2020 Sum_Fall Order Form - V12'!$X$23</f>
        <v>0</v>
      </c>
      <c r="F62" s="100">
        <v>1718350</v>
      </c>
      <c r="G62" s="61">
        <f>'2020 Sum_Fall Order Form - V12'!$X$65</f>
        <v>0</v>
      </c>
      <c r="H62" s="60">
        <f>'2020 Sum_Fall Order Form - V12'!$G$18</f>
        <v>0</v>
      </c>
      <c r="J62" s="106">
        <v>5301</v>
      </c>
    </row>
    <row r="63" spans="1:10">
      <c r="A63" s="100">
        <v>62</v>
      </c>
      <c r="B63" s="57" t="s">
        <v>153</v>
      </c>
      <c r="D63" s="58">
        <f>'2020 Sum_Fall Order Form - V12'!$X$23</f>
        <v>0</v>
      </c>
      <c r="E63" s="58">
        <f>'2020 Sum_Fall Order Form - V12'!$X$23</f>
        <v>0</v>
      </c>
      <c r="F63" s="100" t="s">
        <v>571</v>
      </c>
      <c r="G63" s="61">
        <f>'2020 Sum_Fall Order Form - V12'!$Y$65</f>
        <v>0</v>
      </c>
      <c r="H63" s="60">
        <f>'2020 Sum_Fall Order Form - V12'!$G$18</f>
        <v>0</v>
      </c>
      <c r="J63" s="106">
        <v>5779</v>
      </c>
    </row>
    <row r="64" spans="1:10">
      <c r="A64" s="100">
        <v>63</v>
      </c>
      <c r="B64" s="57" t="s">
        <v>153</v>
      </c>
      <c r="D64" s="58">
        <f>'2020 Sum_Fall Order Form - V12'!$X$23</f>
        <v>0</v>
      </c>
      <c r="E64" s="58">
        <f>'2020 Sum_Fall Order Form - V12'!$X$23</f>
        <v>0</v>
      </c>
      <c r="F64" s="100">
        <v>1718352</v>
      </c>
      <c r="G64" s="61">
        <f>'2020 Sum_Fall Order Form - V12'!$X$66</f>
        <v>0</v>
      </c>
      <c r="H64" s="60">
        <f>'2020 Sum_Fall Order Form - V12'!$G$18</f>
        <v>0</v>
      </c>
      <c r="J64" s="106">
        <v>19943</v>
      </c>
    </row>
    <row r="65" spans="1:10">
      <c r="A65" s="100">
        <v>64</v>
      </c>
      <c r="B65" s="57" t="s">
        <v>153</v>
      </c>
      <c r="D65" s="58">
        <f>'2020 Sum_Fall Order Form - V12'!$X$23</f>
        <v>0</v>
      </c>
      <c r="E65" s="58">
        <f>'2020 Sum_Fall Order Form - V12'!$X$23</f>
        <v>0</v>
      </c>
      <c r="F65" s="100" t="s">
        <v>572</v>
      </c>
      <c r="G65" s="61">
        <f>'2020 Sum_Fall Order Form - V12'!$Y$66</f>
        <v>0</v>
      </c>
      <c r="H65" s="60">
        <f>'2020 Sum_Fall Order Form - V12'!$G$18</f>
        <v>0</v>
      </c>
      <c r="J65" s="106">
        <v>19944</v>
      </c>
    </row>
    <row r="66" spans="1:10">
      <c r="A66" s="100">
        <v>65</v>
      </c>
      <c r="B66" s="57" t="s">
        <v>153</v>
      </c>
      <c r="D66" s="58">
        <f>'2020 Sum_Fall Order Form - V12'!$X$23</f>
        <v>0</v>
      </c>
      <c r="E66" s="58">
        <f>'2020 Sum_Fall Order Form - V12'!$X$23</f>
        <v>0</v>
      </c>
      <c r="F66" s="100">
        <v>1718356</v>
      </c>
      <c r="G66" s="61">
        <f>'2020 Sum_Fall Order Form - V12'!$X$67</f>
        <v>0</v>
      </c>
      <c r="H66" s="60">
        <f>'2020 Sum_Fall Order Form - V12'!$G$18</f>
        <v>0</v>
      </c>
      <c r="J66" s="106">
        <v>5391</v>
      </c>
    </row>
    <row r="67" spans="1:10">
      <c r="A67" s="100">
        <v>66</v>
      </c>
      <c r="B67" s="57" t="s">
        <v>153</v>
      </c>
      <c r="D67" s="58">
        <f>'2020 Sum_Fall Order Form - V12'!$X$23</f>
        <v>0</v>
      </c>
      <c r="E67" s="58">
        <f>'2020 Sum_Fall Order Form - V12'!$X$23</f>
        <v>0</v>
      </c>
      <c r="F67" s="100" t="s">
        <v>573</v>
      </c>
      <c r="G67" s="61">
        <f>'2020 Sum_Fall Order Form - V12'!$Y$67</f>
        <v>0</v>
      </c>
      <c r="H67" s="60">
        <f>'2020 Sum_Fall Order Form - V12'!$G$18</f>
        <v>0</v>
      </c>
      <c r="J67" s="106">
        <v>5780</v>
      </c>
    </row>
    <row r="68" spans="1:10">
      <c r="A68" s="100">
        <v>67</v>
      </c>
      <c r="B68" s="57" t="s">
        <v>154</v>
      </c>
      <c r="D68" s="58">
        <f>'2020 Sum_Fall Order Form - V12'!$X$23</f>
        <v>0</v>
      </c>
      <c r="E68" s="58">
        <f>'2020 Sum_Fall Order Form - V12'!$X$23</f>
        <v>0</v>
      </c>
      <c r="F68" s="100">
        <v>1718450</v>
      </c>
      <c r="G68" s="61">
        <f>'2020 Sum_Fall Order Form - V12'!$X$68</f>
        <v>0</v>
      </c>
      <c r="H68" s="60">
        <f>'2020 Sum_Fall Order Form - V12'!$G$18</f>
        <v>0</v>
      </c>
      <c r="J68" s="106">
        <v>5399</v>
      </c>
    </row>
    <row r="69" spans="1:10">
      <c r="A69" s="100">
        <v>68</v>
      </c>
      <c r="B69" s="57" t="s">
        <v>154</v>
      </c>
      <c r="D69" s="58">
        <f>'2020 Sum_Fall Order Form - V12'!$X$23</f>
        <v>0</v>
      </c>
      <c r="E69" s="58">
        <f>'2020 Sum_Fall Order Form - V12'!$X$23</f>
        <v>0</v>
      </c>
      <c r="F69" s="100" t="s">
        <v>574</v>
      </c>
      <c r="G69" s="61">
        <f>'2020 Sum_Fall Order Form - V12'!$Y$68</f>
        <v>0</v>
      </c>
      <c r="H69" s="60">
        <f>'2020 Sum_Fall Order Form - V12'!$G$18</f>
        <v>0</v>
      </c>
      <c r="J69" s="106">
        <v>5781</v>
      </c>
    </row>
    <row r="70" spans="1:10">
      <c r="A70" s="100">
        <v>69</v>
      </c>
      <c r="B70" s="57" t="s">
        <v>154</v>
      </c>
      <c r="D70" s="58">
        <f>'2020 Sum_Fall Order Form - V12'!$X$23</f>
        <v>0</v>
      </c>
      <c r="E70" s="58">
        <f>'2020 Sum_Fall Order Form - V12'!$X$23</f>
        <v>0</v>
      </c>
      <c r="F70" s="100">
        <v>1718457</v>
      </c>
      <c r="G70" s="61">
        <f>'2020 Sum_Fall Order Form - V12'!$X$69</f>
        <v>0</v>
      </c>
      <c r="H70" s="60">
        <f>'2020 Sum_Fall Order Form - V12'!$G$18</f>
        <v>0</v>
      </c>
      <c r="J70" s="106">
        <v>5406</v>
      </c>
    </row>
    <row r="71" spans="1:10">
      <c r="A71" s="100">
        <v>70</v>
      </c>
      <c r="B71" s="57" t="s">
        <v>154</v>
      </c>
      <c r="D71" s="58">
        <f>'2020 Sum_Fall Order Form - V12'!$X$23</f>
        <v>0</v>
      </c>
      <c r="E71" s="58">
        <f>'2020 Sum_Fall Order Form - V12'!$X$23</f>
        <v>0</v>
      </c>
      <c r="F71" s="100" t="s">
        <v>575</v>
      </c>
      <c r="G71" s="61">
        <f>'2020 Sum_Fall Order Form - V12'!$Y$69</f>
        <v>0</v>
      </c>
      <c r="H71" s="60">
        <f>'2020 Sum_Fall Order Form - V12'!$G$18</f>
        <v>0</v>
      </c>
      <c r="J71" s="106">
        <v>5782</v>
      </c>
    </row>
    <row r="72" spans="1:10">
      <c r="A72" s="100">
        <v>71</v>
      </c>
      <c r="B72" s="57" t="s">
        <v>158</v>
      </c>
      <c r="D72" s="58">
        <f>'2020 Sum_Fall Order Form - V12'!$X$23</f>
        <v>0</v>
      </c>
      <c r="E72" s="58">
        <f>'2020 Sum_Fall Order Form - V12'!$X$23</f>
        <v>0</v>
      </c>
      <c r="F72" s="100">
        <v>1719017</v>
      </c>
      <c r="G72" s="61">
        <f>'2020 Sum_Fall Order Form - V12'!$X$71</f>
        <v>0</v>
      </c>
      <c r="H72" s="60">
        <f>'2020 Sum_Fall Order Form - V12'!$G$18</f>
        <v>0</v>
      </c>
      <c r="J72" s="106">
        <v>18057</v>
      </c>
    </row>
    <row r="73" spans="1:10">
      <c r="A73" s="100">
        <v>72</v>
      </c>
      <c r="B73" s="57" t="s">
        <v>158</v>
      </c>
      <c r="D73" s="58">
        <f>'2020 Sum_Fall Order Form - V12'!$X$23</f>
        <v>0</v>
      </c>
      <c r="E73" s="58">
        <f>'2020 Sum_Fall Order Form - V12'!$X$23</f>
        <v>0</v>
      </c>
      <c r="F73" s="100" t="s">
        <v>576</v>
      </c>
      <c r="G73" s="61">
        <f>'2020 Sum_Fall Order Form - V12'!$Y$71</f>
        <v>0</v>
      </c>
      <c r="H73" s="60">
        <f>'2020 Sum_Fall Order Form - V12'!$G$18</f>
        <v>0</v>
      </c>
      <c r="J73" s="106">
        <v>18058</v>
      </c>
    </row>
    <row r="74" spans="1:10">
      <c r="A74" s="100">
        <v>73</v>
      </c>
      <c r="B74" s="57" t="s">
        <v>160</v>
      </c>
      <c r="D74" s="58">
        <f>'2020 Sum_Fall Order Form - V12'!$X$23</f>
        <v>0</v>
      </c>
      <c r="E74" s="58">
        <f>'2020 Sum_Fall Order Form - V12'!$X$23</f>
        <v>0</v>
      </c>
      <c r="F74" s="100">
        <v>1719147</v>
      </c>
      <c r="G74" s="61">
        <f>'2020 Sum_Fall Order Form - V12'!$X$72</f>
        <v>0</v>
      </c>
      <c r="H74" s="60">
        <f>'2020 Sum_Fall Order Form - V12'!$G$18</f>
        <v>0</v>
      </c>
      <c r="J74" s="106">
        <v>18060</v>
      </c>
    </row>
    <row r="75" spans="1:10">
      <c r="A75" s="100">
        <v>74</v>
      </c>
      <c r="B75" s="57" t="s">
        <v>160</v>
      </c>
      <c r="D75" s="58">
        <f>'2020 Sum_Fall Order Form - V12'!$X$23</f>
        <v>0</v>
      </c>
      <c r="E75" s="58">
        <f>'2020 Sum_Fall Order Form - V12'!$X$23</f>
        <v>0</v>
      </c>
      <c r="F75" s="100" t="s">
        <v>577</v>
      </c>
      <c r="G75" s="61">
        <f>'2020 Sum_Fall Order Form - V12'!$Y$72</f>
        <v>0</v>
      </c>
      <c r="H75" s="60">
        <f>'2020 Sum_Fall Order Form - V12'!$G$18</f>
        <v>0</v>
      </c>
      <c r="J75" s="106">
        <v>18059</v>
      </c>
    </row>
    <row r="76" spans="1:10">
      <c r="A76" s="100">
        <v>75</v>
      </c>
      <c r="B76" s="57" t="s">
        <v>162</v>
      </c>
      <c r="D76" s="58">
        <f>'2020 Sum_Fall Order Form - V12'!$X$23</f>
        <v>0</v>
      </c>
      <c r="E76" s="58">
        <f>'2020 Sum_Fall Order Form - V12'!$X$23</f>
        <v>0</v>
      </c>
      <c r="F76" s="100">
        <v>1718837</v>
      </c>
      <c r="G76" s="61">
        <f>'2020 Sum_Fall Order Form - V12'!$X$73</f>
        <v>0</v>
      </c>
      <c r="H76" s="60">
        <f>'2020 Sum_Fall Order Form - V12'!$G$18</f>
        <v>0</v>
      </c>
      <c r="J76" s="106">
        <v>5502</v>
      </c>
    </row>
    <row r="77" spans="1:10">
      <c r="A77" s="100">
        <v>76</v>
      </c>
      <c r="B77" s="57" t="s">
        <v>162</v>
      </c>
      <c r="D77" s="58">
        <f>'2020 Sum_Fall Order Form - V12'!$X$23</f>
        <v>0</v>
      </c>
      <c r="E77" s="58">
        <f>'2020 Sum_Fall Order Form - V12'!$X$23</f>
        <v>0</v>
      </c>
      <c r="F77" s="100" t="s">
        <v>578</v>
      </c>
      <c r="G77" s="61">
        <f>'2020 Sum_Fall Order Form - V12'!$Y$73</f>
        <v>0</v>
      </c>
      <c r="H77" s="60">
        <f>'2020 Sum_Fall Order Form - V12'!$G$18</f>
        <v>0</v>
      </c>
      <c r="J77" s="106">
        <v>5616</v>
      </c>
    </row>
    <row r="78" spans="1:10">
      <c r="A78" s="100">
        <v>77</v>
      </c>
      <c r="B78" s="57" t="s">
        <v>164</v>
      </c>
      <c r="D78" s="58">
        <f>'2020 Sum_Fall Order Form - V12'!$X$23</f>
        <v>0</v>
      </c>
      <c r="E78" s="58">
        <f>'2020 Sum_Fall Order Form - V12'!$X$23</f>
        <v>0</v>
      </c>
      <c r="F78" s="100">
        <v>1718847</v>
      </c>
      <c r="G78" s="61">
        <f>'2020 Sum_Fall Order Form - V12'!$X$74</f>
        <v>0</v>
      </c>
      <c r="H78" s="60">
        <f>'2020 Sum_Fall Order Form - V12'!$G$18</f>
        <v>0</v>
      </c>
      <c r="J78" s="106">
        <v>18053</v>
      </c>
    </row>
    <row r="79" spans="1:10">
      <c r="A79" s="100">
        <v>78</v>
      </c>
      <c r="B79" s="57" t="s">
        <v>164</v>
      </c>
      <c r="D79" s="58">
        <f>'2020 Sum_Fall Order Form - V12'!$X$23</f>
        <v>0</v>
      </c>
      <c r="E79" s="58">
        <f>'2020 Sum_Fall Order Form - V12'!$X$23</f>
        <v>0</v>
      </c>
      <c r="F79" s="100" t="s">
        <v>579</v>
      </c>
      <c r="G79" s="61">
        <f>'2020 Sum_Fall Order Form - V12'!$Y$74</f>
        <v>0</v>
      </c>
      <c r="H79" s="60">
        <f>'2020 Sum_Fall Order Form - V12'!$G$18</f>
        <v>0</v>
      </c>
      <c r="J79" s="106">
        <v>18054</v>
      </c>
    </row>
    <row r="80" spans="1:10">
      <c r="A80" s="100">
        <v>79</v>
      </c>
      <c r="B80" s="57" t="s">
        <v>165</v>
      </c>
      <c r="D80" s="58">
        <f>'2020 Sum_Fall Order Form - V12'!$X$23</f>
        <v>0</v>
      </c>
      <c r="E80" s="58">
        <f>'2020 Sum_Fall Order Form - V12'!$X$23</f>
        <v>0</v>
      </c>
      <c r="F80" s="100">
        <v>1719067</v>
      </c>
      <c r="G80" s="61">
        <f>'2020 Sum_Fall Order Form - V12'!$X$75</f>
        <v>0</v>
      </c>
      <c r="H80" s="60">
        <f>'2020 Sum_Fall Order Form - V12'!$G$18</f>
        <v>0</v>
      </c>
      <c r="J80" s="106">
        <v>18067</v>
      </c>
    </row>
    <row r="81" spans="1:10">
      <c r="A81" s="100">
        <v>80</v>
      </c>
      <c r="B81" s="57" t="s">
        <v>165</v>
      </c>
      <c r="D81" s="58">
        <f>'2020 Sum_Fall Order Form - V12'!$X$23</f>
        <v>0</v>
      </c>
      <c r="E81" s="58">
        <f>'2020 Sum_Fall Order Form - V12'!$X$23</f>
        <v>0</v>
      </c>
      <c r="F81" s="100" t="s">
        <v>580</v>
      </c>
      <c r="G81" s="61">
        <f>'2020 Sum_Fall Order Form - V12'!$Y$75</f>
        <v>0</v>
      </c>
      <c r="H81" s="60">
        <f>'2020 Sum_Fall Order Form - V12'!$G$18</f>
        <v>0</v>
      </c>
      <c r="J81" s="106">
        <v>18068</v>
      </c>
    </row>
    <row r="82" spans="1:10">
      <c r="A82" s="100">
        <v>81</v>
      </c>
      <c r="B82" s="57" t="s">
        <v>167</v>
      </c>
      <c r="D82" s="58">
        <f>'2020 Sum_Fall Order Form - V12'!$X$23</f>
        <v>0</v>
      </c>
      <c r="E82" s="58">
        <f>'2020 Sum_Fall Order Form - V12'!$X$23</f>
        <v>0</v>
      </c>
      <c r="F82" s="100">
        <v>1719267</v>
      </c>
      <c r="G82" s="61">
        <f>'2020 Sum_Fall Order Form - V12'!$X$76</f>
        <v>0</v>
      </c>
      <c r="H82" s="60">
        <f>'2020 Sum_Fall Order Form - V12'!$G$18</f>
        <v>0</v>
      </c>
      <c r="J82" s="106">
        <v>19890</v>
      </c>
    </row>
    <row r="83" spans="1:10">
      <c r="A83" s="100">
        <v>82</v>
      </c>
      <c r="B83" s="57" t="s">
        <v>167</v>
      </c>
      <c r="D83" s="58">
        <f>'2020 Sum_Fall Order Form - V12'!$X$23</f>
        <v>0</v>
      </c>
      <c r="E83" s="58">
        <f>'2020 Sum_Fall Order Form - V12'!$X$23</f>
        <v>0</v>
      </c>
      <c r="F83" s="100" t="s">
        <v>581</v>
      </c>
      <c r="G83" s="61">
        <f>'2020 Sum_Fall Order Form - V12'!$Y$76</f>
        <v>0</v>
      </c>
      <c r="H83" s="60">
        <f>'2020 Sum_Fall Order Form - V12'!$G$18</f>
        <v>0</v>
      </c>
      <c r="J83" s="106">
        <v>19889</v>
      </c>
    </row>
    <row r="84" spans="1:10">
      <c r="A84" s="100">
        <v>83</v>
      </c>
      <c r="B84" s="57" t="s">
        <v>168</v>
      </c>
      <c r="D84" s="58">
        <f>'2020 Sum_Fall Order Form - V12'!$X$23</f>
        <v>0</v>
      </c>
      <c r="E84" s="58">
        <f>'2020 Sum_Fall Order Form - V12'!$X$23</f>
        <v>0</v>
      </c>
      <c r="F84" s="100">
        <v>1719107</v>
      </c>
      <c r="G84" s="61">
        <f>'2020 Sum_Fall Order Form - V12'!$X$77</f>
        <v>0</v>
      </c>
      <c r="H84" s="60">
        <f>'2020 Sum_Fall Order Form - V12'!$G$18</f>
        <v>0</v>
      </c>
      <c r="J84" s="106">
        <v>5504</v>
      </c>
    </row>
    <row r="85" spans="1:10">
      <c r="A85" s="100">
        <v>84</v>
      </c>
      <c r="B85" s="57" t="s">
        <v>168</v>
      </c>
      <c r="D85" s="58">
        <f>'2020 Sum_Fall Order Form - V12'!$X$23</f>
        <v>0</v>
      </c>
      <c r="E85" s="58">
        <f>'2020 Sum_Fall Order Form - V12'!$X$23</f>
        <v>0</v>
      </c>
      <c r="F85" s="100" t="s">
        <v>582</v>
      </c>
      <c r="G85" s="61">
        <f>'2020 Sum_Fall Order Form - V12'!$Y$77</f>
        <v>0</v>
      </c>
      <c r="H85" s="60">
        <f>'2020 Sum_Fall Order Form - V12'!$G$18</f>
        <v>0</v>
      </c>
      <c r="J85" s="106">
        <v>1953</v>
      </c>
    </row>
    <row r="86" spans="1:10">
      <c r="A86" s="100">
        <v>85</v>
      </c>
      <c r="B86" s="57" t="s">
        <v>169</v>
      </c>
      <c r="D86" s="58">
        <f>'2020 Sum_Fall Order Form - V12'!$X$23</f>
        <v>0</v>
      </c>
      <c r="E86" s="58">
        <f>'2020 Sum_Fall Order Form - V12'!$X$23</f>
        <v>0</v>
      </c>
      <c r="F86" s="100">
        <v>1719277</v>
      </c>
      <c r="G86" s="61">
        <f>'2020 Sum_Fall Order Form - V12'!$X$78</f>
        <v>0</v>
      </c>
      <c r="H86" s="60">
        <f>'2020 Sum_Fall Order Form - V12'!$G$18</f>
        <v>0</v>
      </c>
      <c r="J86" s="106">
        <v>5506</v>
      </c>
    </row>
    <row r="87" spans="1:10">
      <c r="A87" s="100">
        <v>86</v>
      </c>
      <c r="B87" s="57" t="s">
        <v>169</v>
      </c>
      <c r="D87" s="58">
        <f>'2020 Sum_Fall Order Form - V12'!$X$23</f>
        <v>0</v>
      </c>
      <c r="E87" s="58">
        <f>'2020 Sum_Fall Order Form - V12'!$X$23</f>
        <v>0</v>
      </c>
      <c r="F87" s="100" t="s">
        <v>583</v>
      </c>
      <c r="G87" s="61">
        <f>'2020 Sum_Fall Order Form - V12'!$Y$78</f>
        <v>0</v>
      </c>
      <c r="H87" s="60">
        <f>'2020 Sum_Fall Order Form - V12'!$G$18</f>
        <v>0</v>
      </c>
      <c r="J87" s="106">
        <v>5618</v>
      </c>
    </row>
    <row r="88" spans="1:10">
      <c r="A88" s="100">
        <v>87</v>
      </c>
      <c r="B88" s="57" t="s">
        <v>170</v>
      </c>
      <c r="D88" s="58">
        <f>'2020 Sum_Fall Order Form - V12'!$X$23</f>
        <v>0</v>
      </c>
      <c r="E88" s="58">
        <f>'2020 Sum_Fall Order Form - V12'!$X$23</f>
        <v>0</v>
      </c>
      <c r="F88" s="100">
        <v>1719167</v>
      </c>
      <c r="G88" s="61">
        <f>'2020 Sum_Fall Order Form - V12'!$X$79</f>
        <v>0</v>
      </c>
      <c r="H88" s="60">
        <f>'2020 Sum_Fall Order Form - V12'!$G$18</f>
        <v>0</v>
      </c>
      <c r="J88" s="106">
        <v>5505</v>
      </c>
    </row>
    <row r="89" spans="1:10">
      <c r="A89" s="100">
        <v>88</v>
      </c>
      <c r="B89" s="57" t="s">
        <v>170</v>
      </c>
      <c r="D89" s="58">
        <f>'2020 Sum_Fall Order Form - V12'!$X$23</f>
        <v>0</v>
      </c>
      <c r="E89" s="58">
        <f>'2020 Sum_Fall Order Form - V12'!$X$23</f>
        <v>0</v>
      </c>
      <c r="F89" s="100" t="s">
        <v>584</v>
      </c>
      <c r="G89" s="61">
        <f>'2020 Sum_Fall Order Form - V12'!$Y$79</f>
        <v>0</v>
      </c>
      <c r="H89" s="60">
        <f>'2020 Sum_Fall Order Form - V12'!$G$18</f>
        <v>0</v>
      </c>
      <c r="J89" s="106">
        <v>5619</v>
      </c>
    </row>
    <row r="90" spans="1:10">
      <c r="A90" s="100">
        <v>89</v>
      </c>
      <c r="B90" s="57" t="s">
        <v>172</v>
      </c>
      <c r="D90" s="58">
        <f>'2020 Sum_Fall Order Form - V12'!$X$23</f>
        <v>0</v>
      </c>
      <c r="E90" s="58">
        <f>'2020 Sum_Fall Order Form - V12'!$X$23</f>
        <v>0</v>
      </c>
      <c r="F90" s="100">
        <v>1718767</v>
      </c>
      <c r="G90" s="61">
        <f>'2020 Sum_Fall Order Form - V12'!$X$80</f>
        <v>0</v>
      </c>
      <c r="H90" s="60">
        <f>'2020 Sum_Fall Order Form - V12'!$G$18</f>
        <v>0</v>
      </c>
      <c r="J90" s="106">
        <v>19939</v>
      </c>
    </row>
    <row r="91" spans="1:10">
      <c r="A91" s="100">
        <v>90</v>
      </c>
      <c r="B91" s="57" t="s">
        <v>172</v>
      </c>
      <c r="D91" s="58">
        <f>'2020 Sum_Fall Order Form - V12'!$X$23</f>
        <v>0</v>
      </c>
      <c r="E91" s="58">
        <f>'2020 Sum_Fall Order Form - V12'!$X$23</f>
        <v>0</v>
      </c>
      <c r="F91" s="100" t="s">
        <v>585</v>
      </c>
      <c r="G91" s="61">
        <f>'2020 Sum_Fall Order Form - V12'!$Y$80</f>
        <v>0</v>
      </c>
      <c r="H91" s="60">
        <f>'2020 Sum_Fall Order Form - V12'!$G$18</f>
        <v>0</v>
      </c>
      <c r="J91" s="106">
        <v>19940</v>
      </c>
    </row>
    <row r="92" spans="1:10">
      <c r="A92" s="100">
        <v>91</v>
      </c>
      <c r="B92" s="57" t="s">
        <v>174</v>
      </c>
      <c r="D92" s="58">
        <f>'2020 Sum_Fall Order Form - V12'!$X$23</f>
        <v>0</v>
      </c>
      <c r="E92" s="58">
        <f>'2020 Sum_Fall Order Form - V12'!$X$23</f>
        <v>0</v>
      </c>
      <c r="F92" s="100">
        <v>1719037</v>
      </c>
      <c r="G92" s="61">
        <f>'2020 Sum_Fall Order Form - V12'!$X$81</f>
        <v>0</v>
      </c>
      <c r="H92" s="60">
        <f>'2020 Sum_Fall Order Form - V12'!$G$18</f>
        <v>0</v>
      </c>
      <c r="J92" s="106">
        <v>19941</v>
      </c>
    </row>
    <row r="93" spans="1:10">
      <c r="A93" s="100">
        <v>92</v>
      </c>
      <c r="B93" s="57" t="s">
        <v>174</v>
      </c>
      <c r="D93" s="58">
        <f>'2020 Sum_Fall Order Form - V12'!$X$23</f>
        <v>0</v>
      </c>
      <c r="E93" s="58">
        <f>'2020 Sum_Fall Order Form - V12'!$X$23</f>
        <v>0</v>
      </c>
      <c r="F93" s="100" t="s">
        <v>586</v>
      </c>
      <c r="G93" s="61">
        <f>'2020 Sum_Fall Order Form - V12'!$Y$81</f>
        <v>0</v>
      </c>
      <c r="H93" s="60">
        <f>'2020 Sum_Fall Order Form - V12'!$G$18</f>
        <v>0</v>
      </c>
      <c r="J93" s="106">
        <v>19942</v>
      </c>
    </row>
    <row r="94" spans="1:10">
      <c r="A94" s="100">
        <v>93</v>
      </c>
      <c r="B94" s="57" t="s">
        <v>178</v>
      </c>
      <c r="D94" s="58">
        <f>'2020 Sum_Fall Order Form - V12'!$X$23</f>
        <v>0</v>
      </c>
      <c r="E94" s="58">
        <f>'2020 Sum_Fall Order Form - V12'!$X$23</f>
        <v>0</v>
      </c>
      <c r="F94" s="100">
        <v>1720797</v>
      </c>
      <c r="G94" s="61">
        <f>'2020 Sum_Fall Order Form - V12'!$X$83</f>
        <v>0</v>
      </c>
      <c r="H94" s="60">
        <f>'2020 Sum_Fall Order Form - V12'!$G$18</f>
        <v>0</v>
      </c>
      <c r="J94" s="106">
        <v>18072</v>
      </c>
    </row>
    <row r="95" spans="1:10">
      <c r="A95" s="100">
        <v>94</v>
      </c>
      <c r="B95" s="57" t="s">
        <v>178</v>
      </c>
      <c r="D95" s="58">
        <f>'2020 Sum_Fall Order Form - V12'!$X$23</f>
        <v>0</v>
      </c>
      <c r="E95" s="58">
        <f>'2020 Sum_Fall Order Form - V12'!$X$23</f>
        <v>0</v>
      </c>
      <c r="F95" s="100" t="s">
        <v>587</v>
      </c>
      <c r="G95" s="61">
        <f>'2020 Sum_Fall Order Form - V12'!$Y$83</f>
        <v>0</v>
      </c>
      <c r="H95" s="60">
        <f>'2020 Sum_Fall Order Form - V12'!$G$18</f>
        <v>0</v>
      </c>
      <c r="J95" s="106">
        <v>18071</v>
      </c>
    </row>
    <row r="96" spans="1:10">
      <c r="A96" s="100">
        <v>95</v>
      </c>
      <c r="B96" s="57" t="s">
        <v>180</v>
      </c>
      <c r="D96" s="58">
        <f>'2020 Sum_Fall Order Form - V12'!$X$23</f>
        <v>0</v>
      </c>
      <c r="E96" s="58">
        <f>'2020 Sum_Fall Order Form - V12'!$X$23</f>
        <v>0</v>
      </c>
      <c r="F96" s="100">
        <v>1720817</v>
      </c>
      <c r="G96" s="61">
        <f>'2020 Sum_Fall Order Form - V12'!$X$84</f>
        <v>0</v>
      </c>
      <c r="H96" s="60">
        <f>'2020 Sum_Fall Order Form - V12'!$G$18</f>
        <v>0</v>
      </c>
      <c r="J96" s="106">
        <v>18073</v>
      </c>
    </row>
    <row r="97" spans="1:10">
      <c r="A97" s="100">
        <v>96</v>
      </c>
      <c r="B97" s="57" t="s">
        <v>180</v>
      </c>
      <c r="D97" s="58">
        <f>'2020 Sum_Fall Order Form - V12'!$X$23</f>
        <v>0</v>
      </c>
      <c r="E97" s="58">
        <f>'2020 Sum_Fall Order Form - V12'!$X$23</f>
        <v>0</v>
      </c>
      <c r="F97" s="100" t="s">
        <v>588</v>
      </c>
      <c r="G97" s="61">
        <f>'2020 Sum_Fall Order Form - V12'!$Y$84</f>
        <v>0</v>
      </c>
      <c r="H97" s="60">
        <f>'2020 Sum_Fall Order Form - V12'!$G$18</f>
        <v>0</v>
      </c>
      <c r="J97" s="106">
        <v>18074</v>
      </c>
    </row>
    <row r="98" spans="1:10">
      <c r="A98" s="100">
        <v>97</v>
      </c>
      <c r="B98" s="57" t="s">
        <v>181</v>
      </c>
      <c r="D98" s="58">
        <f>'2020 Sum_Fall Order Form - V12'!$X$23</f>
        <v>0</v>
      </c>
      <c r="E98" s="58">
        <f>'2020 Sum_Fall Order Form - V12'!$X$23</f>
        <v>0</v>
      </c>
      <c r="F98" s="100">
        <v>1720807</v>
      </c>
      <c r="G98" s="61">
        <f>'2020 Sum_Fall Order Form - V12'!$X$85</f>
        <v>0</v>
      </c>
      <c r="H98" s="60">
        <f>'2020 Sum_Fall Order Form - V12'!$G$18</f>
        <v>0</v>
      </c>
      <c r="J98" s="106">
        <v>18075</v>
      </c>
    </row>
    <row r="99" spans="1:10">
      <c r="A99" s="100">
        <v>98</v>
      </c>
      <c r="B99" s="57" t="s">
        <v>181</v>
      </c>
      <c r="D99" s="58">
        <f>'2020 Sum_Fall Order Form - V12'!$X$23</f>
        <v>0</v>
      </c>
      <c r="E99" s="58">
        <f>'2020 Sum_Fall Order Form - V12'!$X$23</f>
        <v>0</v>
      </c>
      <c r="F99" s="100" t="s">
        <v>589</v>
      </c>
      <c r="G99" s="61">
        <f>'2020 Sum_Fall Order Form - V12'!$Y$85</f>
        <v>0</v>
      </c>
      <c r="H99" s="60">
        <f>'2020 Sum_Fall Order Form - V12'!$G$18</f>
        <v>0</v>
      </c>
      <c r="J99" s="106">
        <v>18076</v>
      </c>
    </row>
    <row r="100" spans="1:10">
      <c r="A100" s="100">
        <v>99</v>
      </c>
      <c r="B100" s="57" t="s">
        <v>183</v>
      </c>
      <c r="D100" s="58">
        <f>'2020 Sum_Fall Order Form - V12'!$X$23</f>
        <v>0</v>
      </c>
      <c r="E100" s="58">
        <f>'2020 Sum_Fall Order Form - V12'!$X$23</f>
        <v>0</v>
      </c>
      <c r="F100" s="100">
        <v>1723057</v>
      </c>
      <c r="G100" s="61">
        <f>'2020 Sum_Fall Order Form - V12'!$X$87</f>
        <v>0</v>
      </c>
      <c r="H100" s="60">
        <f>'2020 Sum_Fall Order Form - V12'!$G$18</f>
        <v>0</v>
      </c>
      <c r="J100" s="106">
        <v>5315</v>
      </c>
    </row>
    <row r="101" spans="1:10">
      <c r="A101" s="100">
        <v>100</v>
      </c>
      <c r="B101" s="57" t="s">
        <v>183</v>
      </c>
      <c r="D101" s="58">
        <f>'2020 Sum_Fall Order Form - V12'!$X$23</f>
        <v>0</v>
      </c>
      <c r="E101" s="58">
        <f>'2020 Sum_Fall Order Form - V12'!$X$23</f>
        <v>0</v>
      </c>
      <c r="F101" s="100" t="s">
        <v>590</v>
      </c>
      <c r="G101" s="61">
        <f>'2020 Sum_Fall Order Form - V12'!$Y$87</f>
        <v>0</v>
      </c>
      <c r="H101" s="60">
        <f>'2020 Sum_Fall Order Form - V12'!$G$18</f>
        <v>0</v>
      </c>
      <c r="J101" s="106">
        <v>5786</v>
      </c>
    </row>
    <row r="102" spans="1:10">
      <c r="A102" s="100">
        <v>101</v>
      </c>
      <c r="B102" s="57" t="s">
        <v>186</v>
      </c>
      <c r="D102" s="58">
        <f>'2020 Sum_Fall Order Form - V12'!$X$23</f>
        <v>0</v>
      </c>
      <c r="E102" s="58">
        <f>'2020 Sum_Fall Order Form - V12'!$X$23</f>
        <v>0</v>
      </c>
      <c r="F102" s="100">
        <v>1723307</v>
      </c>
      <c r="G102" s="61">
        <f>'2020 Sum_Fall Order Form - V12'!$X$88</f>
        <v>0</v>
      </c>
      <c r="H102" s="60">
        <f>'2020 Sum_Fall Order Form - V12'!$G$18</f>
        <v>0</v>
      </c>
      <c r="J102" s="106">
        <v>5316</v>
      </c>
    </row>
    <row r="103" spans="1:10">
      <c r="A103" s="100">
        <v>102</v>
      </c>
      <c r="B103" s="57" t="s">
        <v>186</v>
      </c>
      <c r="D103" s="58">
        <f>'2020 Sum_Fall Order Form - V12'!$X$23</f>
        <v>0</v>
      </c>
      <c r="E103" s="58">
        <f>'2020 Sum_Fall Order Form - V12'!$X$23</f>
        <v>0</v>
      </c>
      <c r="F103" s="100" t="s">
        <v>591</v>
      </c>
      <c r="G103" s="61">
        <f>'2020 Sum_Fall Order Form - V12'!$Y$88</f>
        <v>0</v>
      </c>
      <c r="H103" s="60">
        <f>'2020 Sum_Fall Order Form - V12'!$G$18</f>
        <v>0</v>
      </c>
      <c r="J103" s="106">
        <v>5788</v>
      </c>
    </row>
    <row r="104" spans="1:10">
      <c r="A104" s="100">
        <v>103</v>
      </c>
      <c r="B104" s="57" t="s">
        <v>189</v>
      </c>
      <c r="D104" s="58">
        <f>'2020 Sum_Fall Order Form - V12'!$X$23</f>
        <v>0</v>
      </c>
      <c r="E104" s="58">
        <f>'2020 Sum_Fall Order Form - V12'!$X$23</f>
        <v>0</v>
      </c>
      <c r="F104" s="100">
        <v>1776107</v>
      </c>
      <c r="G104" s="61">
        <f>'2020 Sum_Fall Order Form - V12'!$X$92</f>
        <v>0</v>
      </c>
      <c r="H104" s="60">
        <f>'2020 Sum_Fall Order Form - V12'!$G$18</f>
        <v>0</v>
      </c>
      <c r="J104" s="106">
        <v>18103</v>
      </c>
    </row>
    <row r="105" spans="1:10">
      <c r="A105" s="100">
        <v>104</v>
      </c>
      <c r="B105" s="57" t="s">
        <v>189</v>
      </c>
      <c r="D105" s="58">
        <f>'2020 Sum_Fall Order Form - V12'!$X$23</f>
        <v>0</v>
      </c>
      <c r="E105" s="58">
        <f>'2020 Sum_Fall Order Form - V12'!$X$23</f>
        <v>0</v>
      </c>
      <c r="F105" s="100" t="s">
        <v>592</v>
      </c>
      <c r="G105" s="61">
        <f>'2020 Sum_Fall Order Form - V12'!$Y$92</f>
        <v>0</v>
      </c>
      <c r="H105" s="60">
        <f>'2020 Sum_Fall Order Form - V12'!$G$18</f>
        <v>0</v>
      </c>
      <c r="J105" s="106">
        <v>18104</v>
      </c>
    </row>
    <row r="106" spans="1:10">
      <c r="A106" s="100">
        <v>105</v>
      </c>
      <c r="B106" s="57" t="s">
        <v>191</v>
      </c>
      <c r="D106" s="58">
        <f>'2020 Sum_Fall Order Form - V12'!$X$23</f>
        <v>0</v>
      </c>
      <c r="E106" s="58">
        <f>'2020 Sum_Fall Order Form - V12'!$X$23</f>
        <v>0</v>
      </c>
      <c r="F106" s="100">
        <v>1776127</v>
      </c>
      <c r="G106" s="61">
        <f>'2020 Sum_Fall Order Form - V12'!$X$93</f>
        <v>0</v>
      </c>
      <c r="H106" s="60">
        <f>'2020 Sum_Fall Order Form - V12'!$G$18</f>
        <v>0</v>
      </c>
      <c r="J106" s="106">
        <v>18105</v>
      </c>
    </row>
    <row r="107" spans="1:10">
      <c r="A107" s="100">
        <v>106</v>
      </c>
      <c r="B107" s="57" t="s">
        <v>191</v>
      </c>
      <c r="D107" s="58">
        <f>'2020 Sum_Fall Order Form - V12'!$X$23</f>
        <v>0</v>
      </c>
      <c r="E107" s="58">
        <f>'2020 Sum_Fall Order Form - V12'!$X$23</f>
        <v>0</v>
      </c>
      <c r="F107" s="100" t="s">
        <v>593</v>
      </c>
      <c r="G107" s="61">
        <f>'2020 Sum_Fall Order Form - V12'!$Y$93</f>
        <v>0</v>
      </c>
      <c r="H107" s="60">
        <f>'2020 Sum_Fall Order Form - V12'!$G$18</f>
        <v>0</v>
      </c>
      <c r="J107" s="106">
        <v>18106</v>
      </c>
    </row>
    <row r="108" spans="1:10">
      <c r="A108" s="100">
        <v>107</v>
      </c>
      <c r="B108" s="57" t="s">
        <v>193</v>
      </c>
      <c r="D108" s="58">
        <f>'2020 Sum_Fall Order Form - V12'!$X$23</f>
        <v>0</v>
      </c>
      <c r="E108" s="58">
        <f>'2020 Sum_Fall Order Form - V12'!$X$23</f>
        <v>0</v>
      </c>
      <c r="F108" s="100">
        <v>1776147</v>
      </c>
      <c r="G108" s="61">
        <f>'2020 Sum_Fall Order Form - V12'!$X$94</f>
        <v>0</v>
      </c>
      <c r="H108" s="60">
        <f>'2020 Sum_Fall Order Form - V12'!$G$18</f>
        <v>0</v>
      </c>
      <c r="J108" s="106">
        <v>18107</v>
      </c>
    </row>
    <row r="109" spans="1:10">
      <c r="A109" s="100">
        <v>108</v>
      </c>
      <c r="B109" s="57" t="s">
        <v>193</v>
      </c>
      <c r="D109" s="58">
        <f>'2020 Sum_Fall Order Form - V12'!$X$23</f>
        <v>0</v>
      </c>
      <c r="E109" s="58">
        <f>'2020 Sum_Fall Order Form - V12'!$X$23</f>
        <v>0</v>
      </c>
      <c r="F109" s="100" t="s">
        <v>594</v>
      </c>
      <c r="G109" s="61">
        <f>'2020 Sum_Fall Order Form - V12'!$Y$94</f>
        <v>0</v>
      </c>
      <c r="H109" s="60">
        <f>'2020 Sum_Fall Order Form - V12'!$G$18</f>
        <v>0</v>
      </c>
      <c r="J109" s="106">
        <v>18108</v>
      </c>
    </row>
    <row r="110" spans="1:10">
      <c r="A110" s="100">
        <v>109</v>
      </c>
      <c r="B110" s="57" t="s">
        <v>196</v>
      </c>
      <c r="D110" s="58">
        <f>'2020 Sum_Fall Order Form - V12'!$X$23</f>
        <v>0</v>
      </c>
      <c r="E110" s="58">
        <f>'2020 Sum_Fall Order Form - V12'!$X$23</f>
        <v>0</v>
      </c>
      <c r="F110" s="100">
        <v>1776767</v>
      </c>
      <c r="G110" s="61">
        <f>'2020 Sum_Fall Order Form - V12'!$X$96</f>
        <v>0</v>
      </c>
      <c r="H110" s="60">
        <f>'2020 Sum_Fall Order Form - V12'!$G$18</f>
        <v>0</v>
      </c>
      <c r="J110" s="106">
        <v>18115</v>
      </c>
    </row>
    <row r="111" spans="1:10">
      <c r="A111" s="100">
        <v>110</v>
      </c>
      <c r="B111" s="57" t="s">
        <v>196</v>
      </c>
      <c r="D111" s="58">
        <f>'2020 Sum_Fall Order Form - V12'!$X$23</f>
        <v>0</v>
      </c>
      <c r="E111" s="58">
        <f>'2020 Sum_Fall Order Form - V12'!$X$23</f>
        <v>0</v>
      </c>
      <c r="F111" s="100" t="s">
        <v>595</v>
      </c>
      <c r="G111" s="61">
        <f>'2020 Sum_Fall Order Form - V12'!$Y$96</f>
        <v>0</v>
      </c>
      <c r="H111" s="60">
        <f>'2020 Sum_Fall Order Form - V12'!$G$18</f>
        <v>0</v>
      </c>
      <c r="J111" s="106">
        <v>18116</v>
      </c>
    </row>
    <row r="112" spans="1:10">
      <c r="A112" s="100">
        <v>111</v>
      </c>
      <c r="B112" s="57" t="s">
        <v>197</v>
      </c>
      <c r="D112" s="58">
        <f>'2020 Sum_Fall Order Form - V12'!$X$23</f>
        <v>0</v>
      </c>
      <c r="E112" s="58">
        <f>'2020 Sum_Fall Order Form - V12'!$X$23</f>
        <v>0</v>
      </c>
      <c r="F112" s="100">
        <v>1776827</v>
      </c>
      <c r="G112" s="61">
        <f>'2020 Sum_Fall Order Form - V12'!$X$97</f>
        <v>0</v>
      </c>
      <c r="H112" s="60">
        <f>'2020 Sum_Fall Order Form - V12'!$G$18</f>
        <v>0</v>
      </c>
      <c r="J112" s="106">
        <v>18117</v>
      </c>
    </row>
    <row r="113" spans="1:10">
      <c r="A113" s="100">
        <v>112</v>
      </c>
      <c r="B113" s="57" t="s">
        <v>197</v>
      </c>
      <c r="D113" s="58">
        <f>'2020 Sum_Fall Order Form - V12'!$X$23</f>
        <v>0</v>
      </c>
      <c r="E113" s="58">
        <f>'2020 Sum_Fall Order Form - V12'!$X$23</f>
        <v>0</v>
      </c>
      <c r="F113" s="100" t="s">
        <v>596</v>
      </c>
      <c r="G113" s="61">
        <f>'2020 Sum_Fall Order Form - V12'!$Y$97</f>
        <v>0</v>
      </c>
      <c r="H113" s="60">
        <f>'2020 Sum_Fall Order Form - V12'!$G$18</f>
        <v>0</v>
      </c>
      <c r="J113" s="106">
        <v>18118</v>
      </c>
    </row>
    <row r="114" spans="1:10">
      <c r="A114" s="100">
        <v>113</v>
      </c>
      <c r="B114" s="57" t="s">
        <v>200</v>
      </c>
      <c r="D114" s="58">
        <f>'2020 Sum_Fall Order Form - V12'!$X$23</f>
        <v>0</v>
      </c>
      <c r="E114" s="58">
        <f>'2020 Sum_Fall Order Form - V12'!$X$23</f>
        <v>0</v>
      </c>
      <c r="F114" s="100">
        <v>1777027</v>
      </c>
      <c r="G114" s="61">
        <f>'2020 Sum_Fall Order Form - V12'!$X$99</f>
        <v>0</v>
      </c>
      <c r="H114" s="60">
        <f>'2020 Sum_Fall Order Form - V12'!$G$18</f>
        <v>0</v>
      </c>
      <c r="J114" s="106">
        <v>4362</v>
      </c>
    </row>
    <row r="115" spans="1:10">
      <c r="A115" s="100">
        <v>114</v>
      </c>
      <c r="B115" s="57" t="s">
        <v>200</v>
      </c>
      <c r="D115" s="58">
        <f>'2020 Sum_Fall Order Form - V12'!$X$23</f>
        <v>0</v>
      </c>
      <c r="E115" s="58">
        <f>'2020 Sum_Fall Order Form - V12'!$X$23</f>
        <v>0</v>
      </c>
      <c r="F115" s="100" t="s">
        <v>597</v>
      </c>
      <c r="G115" s="61">
        <f>'2020 Sum_Fall Order Form - V12'!$Y$99</f>
        <v>0</v>
      </c>
      <c r="H115" s="60">
        <f>'2020 Sum_Fall Order Form - V12'!$G$18</f>
        <v>0</v>
      </c>
      <c r="J115" s="106">
        <v>2891</v>
      </c>
    </row>
    <row r="116" spans="1:10">
      <c r="A116" s="100">
        <v>115</v>
      </c>
      <c r="B116" s="57" t="s">
        <v>202</v>
      </c>
      <c r="D116" s="58">
        <f>'2020 Sum_Fall Order Form - V12'!$X$23</f>
        <v>0</v>
      </c>
      <c r="E116" s="58">
        <f>'2020 Sum_Fall Order Form - V12'!$X$23</f>
        <v>0</v>
      </c>
      <c r="F116" s="100">
        <v>1777077</v>
      </c>
      <c r="G116" s="61">
        <f>'2020 Sum_Fall Order Form - V12'!$X$100</f>
        <v>0</v>
      </c>
      <c r="H116" s="60">
        <f>'2020 Sum_Fall Order Form - V12'!$G$18</f>
        <v>0</v>
      </c>
      <c r="J116" s="106">
        <v>18122</v>
      </c>
    </row>
    <row r="117" spans="1:10">
      <c r="A117" s="100">
        <v>116</v>
      </c>
      <c r="B117" s="57" t="s">
        <v>202</v>
      </c>
      <c r="D117" s="58">
        <f>'2020 Sum_Fall Order Form - V12'!$X$23</f>
        <v>0</v>
      </c>
      <c r="E117" s="58">
        <f>'2020 Sum_Fall Order Form - V12'!$X$23</f>
        <v>0</v>
      </c>
      <c r="F117" s="100" t="s">
        <v>598</v>
      </c>
      <c r="G117" s="61">
        <f>'2020 Sum_Fall Order Form - V12'!$Y$100</f>
        <v>0</v>
      </c>
      <c r="H117" s="60">
        <f>'2020 Sum_Fall Order Form - V12'!$G$18</f>
        <v>0</v>
      </c>
      <c r="J117" s="106">
        <v>18121</v>
      </c>
    </row>
    <row r="118" spans="1:10">
      <c r="A118" s="100">
        <v>117</v>
      </c>
      <c r="B118" s="57" t="s">
        <v>204</v>
      </c>
      <c r="D118" s="58">
        <f>'2020 Sum_Fall Order Form - V12'!$X$23</f>
        <v>0</v>
      </c>
      <c r="E118" s="58">
        <f>'2020 Sum_Fall Order Form - V12'!$X$23</f>
        <v>0</v>
      </c>
      <c r="F118" s="100">
        <v>1725035</v>
      </c>
      <c r="G118" s="61">
        <f>'2020 Sum_Fall Order Form - V12'!$X$102</f>
        <v>0</v>
      </c>
      <c r="H118" s="60">
        <f>'2020 Sum_Fall Order Form - V12'!$G$18</f>
        <v>0</v>
      </c>
      <c r="J118" s="106">
        <v>19934</v>
      </c>
    </row>
    <row r="119" spans="1:10">
      <c r="A119" s="100">
        <v>118</v>
      </c>
      <c r="B119" s="57" t="s">
        <v>204</v>
      </c>
      <c r="D119" s="58">
        <f>'2020 Sum_Fall Order Form - V12'!$X$23</f>
        <v>0</v>
      </c>
      <c r="E119" s="58">
        <f>'2020 Sum_Fall Order Form - V12'!$X$23</f>
        <v>0</v>
      </c>
      <c r="F119" s="100" t="s">
        <v>599</v>
      </c>
      <c r="G119" s="61">
        <f>'2020 Sum_Fall Order Form - V12'!$Y$102</f>
        <v>0</v>
      </c>
      <c r="H119" s="60">
        <f>'2020 Sum_Fall Order Form - V12'!$G$18</f>
        <v>0</v>
      </c>
      <c r="J119" s="106">
        <v>19935</v>
      </c>
    </row>
    <row r="120" spans="1:10">
      <c r="A120" s="100">
        <v>119</v>
      </c>
      <c r="B120" s="57" t="s">
        <v>206</v>
      </c>
      <c r="D120" s="58">
        <f>'2020 Sum_Fall Order Form - V12'!$X$23</f>
        <v>0</v>
      </c>
      <c r="E120" s="58">
        <f>'2020 Sum_Fall Order Form - V12'!$X$23</f>
        <v>0</v>
      </c>
      <c r="F120" s="100">
        <v>1725155</v>
      </c>
      <c r="G120" s="61">
        <f>'2020 Sum_Fall Order Form - V12'!$X$103</f>
        <v>0</v>
      </c>
      <c r="H120" s="60">
        <f>'2020 Sum_Fall Order Form - V12'!$G$18</f>
        <v>0</v>
      </c>
      <c r="J120" s="106">
        <v>18342</v>
      </c>
    </row>
    <row r="121" spans="1:10">
      <c r="A121" s="100">
        <v>120</v>
      </c>
      <c r="B121" s="57" t="s">
        <v>206</v>
      </c>
      <c r="D121" s="58">
        <f>'2020 Sum_Fall Order Form - V12'!$X$23</f>
        <v>0</v>
      </c>
      <c r="E121" s="58">
        <f>'2020 Sum_Fall Order Form - V12'!$X$23</f>
        <v>0</v>
      </c>
      <c r="F121" s="100" t="s">
        <v>600</v>
      </c>
      <c r="G121" s="61">
        <f>'2020 Sum_Fall Order Form - V12'!$Y$103</f>
        <v>0</v>
      </c>
      <c r="H121" s="60">
        <f>'2020 Sum_Fall Order Form - V12'!$G$18</f>
        <v>0</v>
      </c>
      <c r="J121" s="106">
        <v>18344</v>
      </c>
    </row>
    <row r="122" spans="1:10">
      <c r="A122" s="100">
        <v>121</v>
      </c>
      <c r="B122" s="57" t="s">
        <v>209</v>
      </c>
      <c r="D122" s="58">
        <f>'2020 Sum_Fall Order Form - V12'!$X$23</f>
        <v>0</v>
      </c>
      <c r="E122" s="58">
        <f>'2020 Sum_Fall Order Form - V12'!$X$23</f>
        <v>0</v>
      </c>
      <c r="F122" s="100">
        <v>1725135</v>
      </c>
      <c r="G122" s="61">
        <f>'2020 Sum_Fall Order Form - V12'!$X$104</f>
        <v>0</v>
      </c>
      <c r="H122" s="60">
        <f>'2020 Sum_Fall Order Form - V12'!$G$18</f>
        <v>0</v>
      </c>
      <c r="J122" s="106">
        <v>19937</v>
      </c>
    </row>
    <row r="123" spans="1:10">
      <c r="A123" s="100">
        <v>122</v>
      </c>
      <c r="B123" s="57" t="s">
        <v>209</v>
      </c>
      <c r="D123" s="58">
        <f>'2020 Sum_Fall Order Form - V12'!$X$23</f>
        <v>0</v>
      </c>
      <c r="E123" s="58">
        <f>'2020 Sum_Fall Order Form - V12'!$X$23</f>
        <v>0</v>
      </c>
      <c r="F123" s="100" t="s">
        <v>601</v>
      </c>
      <c r="G123" s="61">
        <f>'2020 Sum_Fall Order Form - V12'!$Y$104</f>
        <v>0</v>
      </c>
      <c r="H123" s="60">
        <f>'2020 Sum_Fall Order Form - V12'!$G$18</f>
        <v>0</v>
      </c>
      <c r="J123" s="106">
        <v>19936</v>
      </c>
    </row>
    <row r="124" spans="1:10">
      <c r="A124" s="100">
        <v>123</v>
      </c>
      <c r="B124" s="57" t="s">
        <v>213</v>
      </c>
      <c r="D124" s="58">
        <f>'2020 Sum_Fall Order Form - V12'!$X$23</f>
        <v>0</v>
      </c>
      <c r="E124" s="58">
        <f>'2020 Sum_Fall Order Form - V12'!$X$23</f>
        <v>0</v>
      </c>
      <c r="F124" s="100">
        <v>1725258</v>
      </c>
      <c r="G124" s="61">
        <f>'2020 Sum_Fall Order Form - V12'!$X$108</f>
        <v>0</v>
      </c>
      <c r="H124" s="60">
        <f>'2020 Sum_Fall Order Form - V12'!$G$18</f>
        <v>0</v>
      </c>
      <c r="J124" s="106">
        <v>19949</v>
      </c>
    </row>
    <row r="125" spans="1:10">
      <c r="A125" s="100">
        <v>124</v>
      </c>
      <c r="B125" s="57" t="s">
        <v>213</v>
      </c>
      <c r="D125" s="58">
        <f>'2020 Sum_Fall Order Form - V12'!$X$23</f>
        <v>0</v>
      </c>
      <c r="E125" s="58">
        <f>'2020 Sum_Fall Order Form - V12'!$X$23</f>
        <v>0</v>
      </c>
      <c r="F125" s="100" t="s">
        <v>602</v>
      </c>
      <c r="G125" s="61">
        <f>'2020 Sum_Fall Order Form - V12'!$Y$108</f>
        <v>0</v>
      </c>
      <c r="H125" s="60">
        <f>'2020 Sum_Fall Order Form - V12'!$G$18</f>
        <v>0</v>
      </c>
      <c r="J125" s="106">
        <v>19948</v>
      </c>
    </row>
    <row r="126" spans="1:10">
      <c r="A126" s="100">
        <v>125</v>
      </c>
      <c r="B126" s="57" t="s">
        <v>216</v>
      </c>
      <c r="D126" s="58">
        <f>'2020 Sum_Fall Order Form - V12'!$X$23</f>
        <v>0</v>
      </c>
      <c r="E126" s="58">
        <f>'2020 Sum_Fall Order Form - V12'!$X$23</f>
        <v>0</v>
      </c>
      <c r="F126" s="100">
        <v>1725278</v>
      </c>
      <c r="G126" s="61">
        <f>'2020 Sum_Fall Order Form - V12'!$X$109</f>
        <v>0</v>
      </c>
      <c r="H126" s="60">
        <f>'2020 Sum_Fall Order Form - V12'!$G$18</f>
        <v>0</v>
      </c>
      <c r="J126" s="106">
        <v>19951</v>
      </c>
    </row>
    <row r="127" spans="1:10">
      <c r="A127" s="100">
        <v>126</v>
      </c>
      <c r="B127" s="57" t="s">
        <v>216</v>
      </c>
      <c r="D127" s="58">
        <f>'2020 Sum_Fall Order Form - V12'!$X$23</f>
        <v>0</v>
      </c>
      <c r="E127" s="58">
        <f>'2020 Sum_Fall Order Form - V12'!$X$23</f>
        <v>0</v>
      </c>
      <c r="F127" s="100" t="s">
        <v>603</v>
      </c>
      <c r="G127" s="61">
        <f>'2020 Sum_Fall Order Form - V12'!$Y$109</f>
        <v>0</v>
      </c>
      <c r="H127" s="60">
        <f>'2020 Sum_Fall Order Form - V12'!$G$18</f>
        <v>0</v>
      </c>
      <c r="J127" s="106">
        <v>19950</v>
      </c>
    </row>
    <row r="128" spans="1:10">
      <c r="A128" s="100">
        <v>127</v>
      </c>
      <c r="B128" s="57" t="s">
        <v>218</v>
      </c>
      <c r="D128" s="58">
        <f>'2020 Sum_Fall Order Form - V12'!$X$23</f>
        <v>0</v>
      </c>
      <c r="E128" s="58">
        <f>'2020 Sum_Fall Order Form - V12'!$X$23</f>
        <v>0</v>
      </c>
      <c r="F128" s="100">
        <v>1725340</v>
      </c>
      <c r="G128" s="61">
        <f>'2020 Sum_Fall Order Form - V12'!$X$110</f>
        <v>0</v>
      </c>
      <c r="H128" s="60">
        <f>'2020 Sum_Fall Order Form - V12'!$G$18</f>
        <v>0</v>
      </c>
      <c r="J128" s="106">
        <v>18311</v>
      </c>
    </row>
    <row r="129" spans="1:10">
      <c r="A129" s="100">
        <v>128</v>
      </c>
      <c r="B129" s="57" t="s">
        <v>218</v>
      </c>
      <c r="D129" s="58">
        <f>'2020 Sum_Fall Order Form - V12'!$X$23</f>
        <v>0</v>
      </c>
      <c r="E129" s="58">
        <f>'2020 Sum_Fall Order Form - V12'!$X$23</f>
        <v>0</v>
      </c>
      <c r="F129" s="100" t="s">
        <v>604</v>
      </c>
      <c r="G129" s="61">
        <f>'2020 Sum_Fall Order Form - V12'!$Y$110</f>
        <v>0</v>
      </c>
      <c r="H129" s="60">
        <f>'2020 Sum_Fall Order Form - V12'!$G$18</f>
        <v>0</v>
      </c>
      <c r="J129" s="106">
        <v>18310</v>
      </c>
    </row>
    <row r="130" spans="1:10">
      <c r="A130" s="100">
        <v>129</v>
      </c>
      <c r="B130" s="57" t="s">
        <v>221</v>
      </c>
      <c r="D130" s="58">
        <f>'2020 Sum_Fall Order Form - V12'!$X$23</f>
        <v>0</v>
      </c>
      <c r="E130" s="58">
        <f>'2020 Sum_Fall Order Form - V12'!$X$23</f>
        <v>0</v>
      </c>
      <c r="F130" s="100">
        <v>1725888</v>
      </c>
      <c r="G130" s="61">
        <f>'2020 Sum_Fall Order Form - V12'!$X$111</f>
        <v>0</v>
      </c>
      <c r="H130" s="60">
        <f>'2020 Sum_Fall Order Form - V12'!$G$18</f>
        <v>0</v>
      </c>
      <c r="J130" s="106">
        <v>19953</v>
      </c>
    </row>
    <row r="131" spans="1:10">
      <c r="A131" s="100">
        <v>130</v>
      </c>
      <c r="B131" s="57" t="s">
        <v>221</v>
      </c>
      <c r="D131" s="58">
        <f>'2020 Sum_Fall Order Form - V12'!$X$23</f>
        <v>0</v>
      </c>
      <c r="E131" s="58">
        <f>'2020 Sum_Fall Order Form - V12'!$X$23</f>
        <v>0</v>
      </c>
      <c r="F131" s="100" t="s">
        <v>605</v>
      </c>
      <c r="G131" s="61">
        <f>'2020 Sum_Fall Order Form - V12'!$Y$111</f>
        <v>0</v>
      </c>
      <c r="H131" s="60">
        <f>'2020 Sum_Fall Order Form - V12'!$G$18</f>
        <v>0</v>
      </c>
      <c r="J131" s="106">
        <v>19952</v>
      </c>
    </row>
    <row r="132" spans="1:10">
      <c r="A132" s="100">
        <v>131</v>
      </c>
      <c r="B132" s="57" t="s">
        <v>223</v>
      </c>
      <c r="D132" s="58">
        <f>'2020 Sum_Fall Order Form - V12'!$X$23</f>
        <v>0</v>
      </c>
      <c r="E132" s="58">
        <f>'2020 Sum_Fall Order Form - V12'!$X$23</f>
        <v>0</v>
      </c>
      <c r="F132" s="100">
        <v>1726078</v>
      </c>
      <c r="G132" s="61">
        <f>'2020 Sum_Fall Order Form - V12'!$X$112</f>
        <v>0</v>
      </c>
      <c r="H132" s="60">
        <f>'2020 Sum_Fall Order Form - V12'!$G$18</f>
        <v>0</v>
      </c>
      <c r="J132" s="106">
        <v>19933</v>
      </c>
    </row>
    <row r="133" spans="1:10">
      <c r="A133" s="100">
        <v>132</v>
      </c>
      <c r="B133" s="57" t="s">
        <v>223</v>
      </c>
      <c r="D133" s="58">
        <f>'2020 Sum_Fall Order Form - V12'!$X$23</f>
        <v>0</v>
      </c>
      <c r="E133" s="58">
        <f>'2020 Sum_Fall Order Form - V12'!$X$23</f>
        <v>0</v>
      </c>
      <c r="F133" s="100" t="s">
        <v>606</v>
      </c>
      <c r="G133" s="61">
        <f>'2020 Sum_Fall Order Form - V12'!$Y$112</f>
        <v>0</v>
      </c>
      <c r="H133" s="60">
        <f>'2020 Sum_Fall Order Form - V12'!$G$18</f>
        <v>0</v>
      </c>
      <c r="J133" s="106">
        <v>19932</v>
      </c>
    </row>
    <row r="134" spans="1:10">
      <c r="A134" s="100">
        <v>133</v>
      </c>
      <c r="B134" s="57" t="s">
        <v>226</v>
      </c>
      <c r="D134" s="58">
        <f>'2020 Sum_Fall Order Form - V12'!$X$23</f>
        <v>0</v>
      </c>
      <c r="E134" s="58">
        <f>'2020 Sum_Fall Order Form - V12'!$X$23</f>
        <v>0</v>
      </c>
      <c r="F134" s="100">
        <v>1726308</v>
      </c>
      <c r="G134" s="61">
        <f>'2020 Sum_Fall Order Form - V12'!$X$113</f>
        <v>0</v>
      </c>
      <c r="H134" s="60">
        <f>'2020 Sum_Fall Order Form - V12'!$G$18</f>
        <v>0</v>
      </c>
      <c r="J134" s="106">
        <v>19954</v>
      </c>
    </row>
    <row r="135" spans="1:10">
      <c r="A135" s="100">
        <v>134</v>
      </c>
      <c r="B135" s="57" t="s">
        <v>226</v>
      </c>
      <c r="D135" s="58">
        <f>'2020 Sum_Fall Order Form - V12'!$X$23</f>
        <v>0</v>
      </c>
      <c r="E135" s="58">
        <f>'2020 Sum_Fall Order Form - V12'!$X$23</f>
        <v>0</v>
      </c>
      <c r="F135" s="100" t="s">
        <v>607</v>
      </c>
      <c r="G135" s="61">
        <f>'2020 Sum_Fall Order Form - V12'!$Y$113</f>
        <v>0</v>
      </c>
      <c r="H135" s="60">
        <f>'2020 Sum_Fall Order Form - V12'!$G$18</f>
        <v>0</v>
      </c>
      <c r="J135" s="106">
        <v>19955</v>
      </c>
    </row>
    <row r="136" spans="1:10">
      <c r="A136" s="100">
        <v>135</v>
      </c>
      <c r="B136" s="57" t="s">
        <v>228</v>
      </c>
      <c r="D136" s="58">
        <f>'2020 Sum_Fall Order Form - V12'!$X$23</f>
        <v>0</v>
      </c>
      <c r="E136" s="58">
        <f>'2020 Sum_Fall Order Form - V12'!$X$23</f>
        <v>0</v>
      </c>
      <c r="F136" s="100">
        <v>1726370</v>
      </c>
      <c r="G136" s="61">
        <f>'2020 Sum_Fall Order Form - V12'!$X$114</f>
        <v>0</v>
      </c>
      <c r="H136" s="60">
        <f>'2020 Sum_Fall Order Form - V12'!$G$18</f>
        <v>0</v>
      </c>
      <c r="J136" s="106">
        <v>4873</v>
      </c>
    </row>
    <row r="137" spans="1:10">
      <c r="A137" s="100">
        <v>136</v>
      </c>
      <c r="B137" s="57" t="s">
        <v>228</v>
      </c>
      <c r="D137" s="58">
        <f>'2020 Sum_Fall Order Form - V12'!$X$23</f>
        <v>0</v>
      </c>
      <c r="E137" s="58">
        <f>'2020 Sum_Fall Order Form - V12'!$X$23</f>
        <v>0</v>
      </c>
      <c r="F137" s="100" t="s">
        <v>608</v>
      </c>
      <c r="G137" s="61">
        <f>'2020 Sum_Fall Order Form - V12'!$Y$114</f>
        <v>0</v>
      </c>
      <c r="H137" s="60">
        <f>'2020 Sum_Fall Order Form - V12'!$G$18</f>
        <v>0</v>
      </c>
      <c r="J137" s="106">
        <v>4874</v>
      </c>
    </row>
    <row r="138" spans="1:10">
      <c r="A138" s="100">
        <v>137</v>
      </c>
      <c r="B138" s="57" t="s">
        <v>228</v>
      </c>
      <c r="D138" s="58">
        <f>'2020 Sum_Fall Order Form - V12'!$X$23</f>
        <v>0</v>
      </c>
      <c r="E138" s="58">
        <f>'2020 Sum_Fall Order Form - V12'!$X$23</f>
        <v>0</v>
      </c>
      <c r="F138" s="100">
        <v>1726378</v>
      </c>
      <c r="G138" s="61">
        <f>'2020 Sum_Fall Order Form - V12'!$X$115</f>
        <v>0</v>
      </c>
      <c r="H138" s="60">
        <f>'2020 Sum_Fall Order Form - V12'!$G$18</f>
        <v>0</v>
      </c>
      <c r="J138" s="106">
        <v>4871</v>
      </c>
    </row>
    <row r="139" spans="1:10">
      <c r="A139" s="100">
        <v>138</v>
      </c>
      <c r="B139" s="57" t="s">
        <v>228</v>
      </c>
      <c r="D139" s="58">
        <f>'2020 Sum_Fall Order Form - V12'!$X$23</f>
        <v>0</v>
      </c>
      <c r="E139" s="58">
        <f>'2020 Sum_Fall Order Form - V12'!$X$23</f>
        <v>0</v>
      </c>
      <c r="F139" s="100" t="s">
        <v>609</v>
      </c>
      <c r="G139" s="61">
        <f>'2020 Sum_Fall Order Form - V12'!$Y$115</f>
        <v>0</v>
      </c>
      <c r="H139" s="60">
        <f>'2020 Sum_Fall Order Form - V12'!$G$18</f>
        <v>0</v>
      </c>
      <c r="J139" s="106">
        <v>4872</v>
      </c>
    </row>
    <row r="140" spans="1:10">
      <c r="A140" s="100">
        <v>139</v>
      </c>
      <c r="B140" s="57" t="s">
        <v>229</v>
      </c>
      <c r="D140" s="58">
        <f>'2020 Sum_Fall Order Form - V12'!$X$23</f>
        <v>0</v>
      </c>
      <c r="E140" s="58">
        <f>'2020 Sum_Fall Order Form - V12'!$X$23</f>
        <v>0</v>
      </c>
      <c r="F140" s="100">
        <v>1726580</v>
      </c>
      <c r="G140" s="61">
        <f>'2020 Sum_Fall Order Form - V12'!$X$116</f>
        <v>0</v>
      </c>
      <c r="H140" s="60">
        <f>'2020 Sum_Fall Order Form - V12'!$G$18</f>
        <v>0</v>
      </c>
      <c r="J140" s="106">
        <v>5341</v>
      </c>
    </row>
    <row r="141" spans="1:10">
      <c r="A141" s="100">
        <v>140</v>
      </c>
      <c r="B141" s="57" t="s">
        <v>229</v>
      </c>
      <c r="D141" s="58">
        <f>'2020 Sum_Fall Order Form - V12'!$X$23</f>
        <v>0</v>
      </c>
      <c r="E141" s="58">
        <f>'2020 Sum_Fall Order Form - V12'!$X$23</f>
        <v>0</v>
      </c>
      <c r="F141" s="100" t="s">
        <v>610</v>
      </c>
      <c r="G141" s="61">
        <f>'2020 Sum_Fall Order Form - V12'!$Y$116</f>
        <v>0</v>
      </c>
      <c r="H141" s="60">
        <f>'2020 Sum_Fall Order Form - V12'!$G$18</f>
        <v>0</v>
      </c>
      <c r="J141" s="106">
        <v>5792</v>
      </c>
    </row>
    <row r="142" spans="1:10">
      <c r="A142" s="100">
        <v>141</v>
      </c>
      <c r="B142" s="57" t="s">
        <v>229</v>
      </c>
      <c r="D142" s="58">
        <f>'2020 Sum_Fall Order Form - V12'!$X$23</f>
        <v>0</v>
      </c>
      <c r="E142" s="58">
        <f>'2020 Sum_Fall Order Form - V12'!$X$23</f>
        <v>0</v>
      </c>
      <c r="F142" s="100">
        <v>1726588</v>
      </c>
      <c r="G142" s="61">
        <f>'2020 Sum_Fall Order Form - V12'!$X$117</f>
        <v>0</v>
      </c>
      <c r="H142" s="60">
        <f>'2020 Sum_Fall Order Form - V12'!$G$18</f>
        <v>0</v>
      </c>
      <c r="J142" s="106">
        <v>4877</v>
      </c>
    </row>
    <row r="143" spans="1:10">
      <c r="A143" s="100">
        <v>142</v>
      </c>
      <c r="B143" s="57" t="s">
        <v>229</v>
      </c>
      <c r="D143" s="58">
        <f>'2020 Sum_Fall Order Form - V12'!$X$23</f>
        <v>0</v>
      </c>
      <c r="E143" s="58">
        <f>'2020 Sum_Fall Order Form - V12'!$X$23</f>
        <v>0</v>
      </c>
      <c r="F143" s="100" t="s">
        <v>611</v>
      </c>
      <c r="G143" s="61">
        <f>'2020 Sum_Fall Order Form - V12'!$Y$117</f>
        <v>0</v>
      </c>
      <c r="H143" s="60">
        <f>'2020 Sum_Fall Order Form - V12'!$G$18</f>
        <v>0</v>
      </c>
      <c r="J143" s="106">
        <v>4878</v>
      </c>
    </row>
    <row r="144" spans="1:10">
      <c r="A144" s="100">
        <v>143</v>
      </c>
      <c r="B144" s="57" t="s">
        <v>230</v>
      </c>
      <c r="D144" s="58">
        <f>'2020 Sum_Fall Order Form - V12'!$X$23</f>
        <v>0</v>
      </c>
      <c r="E144" s="58">
        <f>'2020 Sum_Fall Order Form - V12'!$X$23</f>
        <v>0</v>
      </c>
      <c r="F144" s="100">
        <v>1726800</v>
      </c>
      <c r="G144" s="61">
        <f>'2020 Sum_Fall Order Form - V12'!$X$118</f>
        <v>0</v>
      </c>
      <c r="H144" s="60">
        <f>'2020 Sum_Fall Order Form - V12'!$G$18</f>
        <v>0</v>
      </c>
      <c r="J144" s="106">
        <v>5322</v>
      </c>
    </row>
    <row r="145" spans="1:10">
      <c r="A145" s="100">
        <v>144</v>
      </c>
      <c r="B145" s="57" t="s">
        <v>230</v>
      </c>
      <c r="D145" s="58">
        <f>'2020 Sum_Fall Order Form - V12'!$X$23</f>
        <v>0</v>
      </c>
      <c r="E145" s="58">
        <f>'2020 Sum_Fall Order Form - V12'!$X$23</f>
        <v>0</v>
      </c>
      <c r="F145" s="100" t="s">
        <v>612</v>
      </c>
      <c r="G145" s="61">
        <f>'2020 Sum_Fall Order Form - V12'!$Y$118</f>
        <v>0</v>
      </c>
      <c r="H145" s="60">
        <f>'2020 Sum_Fall Order Form - V12'!$G$18</f>
        <v>0</v>
      </c>
      <c r="J145" s="106">
        <v>5796</v>
      </c>
    </row>
    <row r="146" spans="1:10">
      <c r="A146" s="100">
        <v>145</v>
      </c>
      <c r="B146" s="57" t="s">
        <v>230</v>
      </c>
      <c r="D146" s="58">
        <f>'2020 Sum_Fall Order Form - V12'!$X$23</f>
        <v>0</v>
      </c>
      <c r="E146" s="58">
        <f>'2020 Sum_Fall Order Form - V12'!$X$23</f>
        <v>0</v>
      </c>
      <c r="F146" s="100">
        <v>1726808</v>
      </c>
      <c r="G146" s="61">
        <f>'2020 Sum_Fall Order Form - V12'!$X$119</f>
        <v>0</v>
      </c>
      <c r="H146" s="60">
        <f>'2020 Sum_Fall Order Form - V12'!$G$18</f>
        <v>0</v>
      </c>
      <c r="J146" s="106">
        <v>4881</v>
      </c>
    </row>
    <row r="147" spans="1:10">
      <c r="A147" s="100">
        <v>146</v>
      </c>
      <c r="B147" s="57" t="s">
        <v>230</v>
      </c>
      <c r="D147" s="58">
        <f>'2020 Sum_Fall Order Form - V12'!$X$23</f>
        <v>0</v>
      </c>
      <c r="E147" s="58">
        <f>'2020 Sum_Fall Order Form - V12'!$X$23</f>
        <v>0</v>
      </c>
      <c r="F147" s="100" t="s">
        <v>613</v>
      </c>
      <c r="G147" s="61">
        <f>'2020 Sum_Fall Order Form - V12'!$Y$119</f>
        <v>0</v>
      </c>
      <c r="H147" s="60">
        <f>'2020 Sum_Fall Order Form - V12'!$G$18</f>
        <v>0</v>
      </c>
      <c r="J147" s="106">
        <v>4882</v>
      </c>
    </row>
    <row r="148" spans="1:10">
      <c r="A148" s="100">
        <v>147</v>
      </c>
      <c r="B148" s="57" t="s">
        <v>231</v>
      </c>
      <c r="D148" s="58">
        <f>'2020 Sum_Fall Order Form - V12'!$X$23</f>
        <v>0</v>
      </c>
      <c r="E148" s="58">
        <f>'2020 Sum_Fall Order Form - V12'!$X$23</f>
        <v>0</v>
      </c>
      <c r="F148" s="100">
        <v>1726908</v>
      </c>
      <c r="G148" s="61">
        <f>'2020 Sum_Fall Order Form - V12'!$X$120</f>
        <v>0</v>
      </c>
      <c r="H148" s="60">
        <f>'2020 Sum_Fall Order Form - V12'!$G$18</f>
        <v>0</v>
      </c>
      <c r="J148" s="106">
        <v>4885</v>
      </c>
    </row>
    <row r="149" spans="1:10">
      <c r="A149" s="100">
        <v>148</v>
      </c>
      <c r="B149" s="57" t="s">
        <v>231</v>
      </c>
      <c r="D149" s="58">
        <f>'2020 Sum_Fall Order Form - V12'!$X$23</f>
        <v>0</v>
      </c>
      <c r="E149" s="58">
        <f>'2020 Sum_Fall Order Form - V12'!$X$23</f>
        <v>0</v>
      </c>
      <c r="F149" s="100" t="s">
        <v>614</v>
      </c>
      <c r="G149" s="61">
        <f>'2020 Sum_Fall Order Form - V12'!$Y$120</f>
        <v>0</v>
      </c>
      <c r="H149" s="60">
        <f>'2020 Sum_Fall Order Form - V12'!$G$18</f>
        <v>0</v>
      </c>
      <c r="J149" s="106">
        <v>4886</v>
      </c>
    </row>
    <row r="150" spans="1:10">
      <c r="A150" s="100">
        <v>149</v>
      </c>
      <c r="B150" s="57" t="s">
        <v>232</v>
      </c>
      <c r="D150" s="58">
        <f>'2020 Sum_Fall Order Form - V12'!$X$23</f>
        <v>0</v>
      </c>
      <c r="E150" s="58">
        <f>'2020 Sum_Fall Order Form - V12'!$X$23</f>
        <v>0</v>
      </c>
      <c r="F150" s="100">
        <v>1727058</v>
      </c>
      <c r="G150" s="61">
        <f>'2020 Sum_Fall Order Form - V12'!$X$121</f>
        <v>0</v>
      </c>
      <c r="H150" s="60">
        <f>'2020 Sum_Fall Order Form - V12'!$G$18</f>
        <v>0</v>
      </c>
      <c r="J150" s="106">
        <v>4889</v>
      </c>
    </row>
    <row r="151" spans="1:10">
      <c r="A151" s="100">
        <v>150</v>
      </c>
      <c r="B151" s="57" t="s">
        <v>232</v>
      </c>
      <c r="D151" s="58">
        <f>'2020 Sum_Fall Order Form - V12'!$X$23</f>
        <v>0</v>
      </c>
      <c r="E151" s="58">
        <f>'2020 Sum_Fall Order Form - V12'!$X$23</f>
        <v>0</v>
      </c>
      <c r="F151" s="100" t="s">
        <v>615</v>
      </c>
      <c r="G151" s="61">
        <f>'2020 Sum_Fall Order Form - V12'!$Y$121</f>
        <v>0</v>
      </c>
      <c r="H151" s="60">
        <f>'2020 Sum_Fall Order Form - V12'!$G$18</f>
        <v>0</v>
      </c>
      <c r="J151" s="106">
        <v>4890</v>
      </c>
    </row>
    <row r="152" spans="1:10">
      <c r="A152" s="100">
        <v>151</v>
      </c>
      <c r="B152" s="57" t="s">
        <v>234</v>
      </c>
      <c r="D152" s="58">
        <f>'2020 Sum_Fall Order Form - V12'!$X$23</f>
        <v>0</v>
      </c>
      <c r="E152" s="58">
        <f>'2020 Sum_Fall Order Form - V12'!$X$23</f>
        <v>0</v>
      </c>
      <c r="F152" s="100">
        <v>1727208</v>
      </c>
      <c r="G152" s="61">
        <f>'2020 Sum_Fall Order Form - V12'!$X$122</f>
        <v>0</v>
      </c>
      <c r="H152" s="60">
        <f>'2020 Sum_Fall Order Form - V12'!$G$18</f>
        <v>0</v>
      </c>
      <c r="J152" s="106">
        <v>4893</v>
      </c>
    </row>
    <row r="153" spans="1:10">
      <c r="A153" s="100">
        <v>152</v>
      </c>
      <c r="B153" s="57" t="s">
        <v>234</v>
      </c>
      <c r="D153" s="58">
        <f>'2020 Sum_Fall Order Form - V12'!$X$23</f>
        <v>0</v>
      </c>
      <c r="E153" s="58">
        <f>'2020 Sum_Fall Order Form - V12'!$X$23</f>
        <v>0</v>
      </c>
      <c r="F153" s="100" t="s">
        <v>616</v>
      </c>
      <c r="G153" s="61">
        <f>'2020 Sum_Fall Order Form - V12'!$Y$122</f>
        <v>0</v>
      </c>
      <c r="H153" s="60">
        <f>'2020 Sum_Fall Order Form - V12'!$G$18</f>
        <v>0</v>
      </c>
      <c r="J153" s="106">
        <v>4894</v>
      </c>
    </row>
    <row r="154" spans="1:10">
      <c r="A154" s="100">
        <v>153</v>
      </c>
      <c r="B154" s="57" t="s">
        <v>236</v>
      </c>
      <c r="D154" s="58">
        <f>'2020 Sum_Fall Order Form - V12'!$X$23</f>
        <v>0</v>
      </c>
      <c r="E154" s="58">
        <f>'2020 Sum_Fall Order Form - V12'!$X$23</f>
        <v>0</v>
      </c>
      <c r="F154" s="100">
        <v>1727308</v>
      </c>
      <c r="G154" s="61">
        <f>'2020 Sum_Fall Order Form - V12'!$X$123</f>
        <v>0</v>
      </c>
      <c r="H154" s="60">
        <f>'2020 Sum_Fall Order Form - V12'!$G$18</f>
        <v>0</v>
      </c>
      <c r="J154" s="106">
        <v>4895</v>
      </c>
    </row>
    <row r="155" spans="1:10">
      <c r="A155" s="100">
        <v>154</v>
      </c>
      <c r="B155" s="57" t="s">
        <v>236</v>
      </c>
      <c r="D155" s="58">
        <f>'2020 Sum_Fall Order Form - V12'!$X$23</f>
        <v>0</v>
      </c>
      <c r="E155" s="58">
        <f>'2020 Sum_Fall Order Form - V12'!$X$23</f>
        <v>0</v>
      </c>
      <c r="F155" s="100" t="s">
        <v>617</v>
      </c>
      <c r="G155" s="61">
        <f>'2020 Sum_Fall Order Form - V12'!$Y$123</f>
        <v>0</v>
      </c>
      <c r="H155" s="60">
        <f>'2020 Sum_Fall Order Form - V12'!$G$18</f>
        <v>0</v>
      </c>
      <c r="J155" s="106">
        <v>4896</v>
      </c>
    </row>
    <row r="156" spans="1:10">
      <c r="A156" s="100">
        <v>155</v>
      </c>
      <c r="B156" s="57" t="s">
        <v>238</v>
      </c>
      <c r="D156" s="58">
        <f>'2020 Sum_Fall Order Form - V12'!$X$23</f>
        <v>0</v>
      </c>
      <c r="E156" s="58">
        <f>'2020 Sum_Fall Order Form - V12'!$X$23</f>
        <v>0</v>
      </c>
      <c r="F156" s="100">
        <v>1727370</v>
      </c>
      <c r="G156" s="61">
        <f>'2020 Sum_Fall Order Form - V12'!$X$124</f>
        <v>0</v>
      </c>
      <c r="H156" s="60">
        <f>'2020 Sum_Fall Order Form - V12'!$G$18</f>
        <v>0</v>
      </c>
      <c r="J156" s="106">
        <v>4899</v>
      </c>
    </row>
    <row r="157" spans="1:10">
      <c r="A157" s="100">
        <v>156</v>
      </c>
      <c r="B157" s="57" t="s">
        <v>238</v>
      </c>
      <c r="D157" s="58">
        <f>'2020 Sum_Fall Order Form - V12'!$X$23</f>
        <v>0</v>
      </c>
      <c r="E157" s="58">
        <f>'2020 Sum_Fall Order Form - V12'!$X$23</f>
        <v>0</v>
      </c>
      <c r="F157" s="100" t="s">
        <v>618</v>
      </c>
      <c r="G157" s="61">
        <f>'2020 Sum_Fall Order Form - V12'!$Y$124</f>
        <v>0</v>
      </c>
      <c r="H157" s="60">
        <f>'2020 Sum_Fall Order Form - V12'!$G$18</f>
        <v>0</v>
      </c>
      <c r="J157" s="106">
        <v>4900</v>
      </c>
    </row>
    <row r="158" spans="1:10">
      <c r="A158" s="100">
        <v>157</v>
      </c>
      <c r="B158" s="57" t="s">
        <v>238</v>
      </c>
      <c r="D158" s="58">
        <f>'2020 Sum_Fall Order Form - V12'!$X$23</f>
        <v>0</v>
      </c>
      <c r="E158" s="58">
        <f>'2020 Sum_Fall Order Form - V12'!$X$23</f>
        <v>0</v>
      </c>
      <c r="F158" s="100">
        <v>1727378</v>
      </c>
      <c r="G158" s="61">
        <f>'2020 Sum_Fall Order Form - V12'!$X$125</f>
        <v>0</v>
      </c>
      <c r="H158" s="60">
        <f>'2020 Sum_Fall Order Form - V12'!$G$18</f>
        <v>0</v>
      </c>
      <c r="J158" s="106">
        <v>4897</v>
      </c>
    </row>
    <row r="159" spans="1:10">
      <c r="A159" s="100">
        <v>158</v>
      </c>
      <c r="B159" s="57" t="s">
        <v>238</v>
      </c>
      <c r="D159" s="58">
        <f>'2020 Sum_Fall Order Form - V12'!$X$23</f>
        <v>0</v>
      </c>
      <c r="E159" s="58">
        <f>'2020 Sum_Fall Order Form - V12'!$X$23</f>
        <v>0</v>
      </c>
      <c r="F159" s="100" t="s">
        <v>619</v>
      </c>
      <c r="G159" s="61">
        <f>'2020 Sum_Fall Order Form - V12'!$Y$125</f>
        <v>0</v>
      </c>
      <c r="H159" s="60">
        <f>'2020 Sum_Fall Order Form - V12'!$G$18</f>
        <v>0</v>
      </c>
      <c r="J159" s="106">
        <v>4898</v>
      </c>
    </row>
    <row r="160" spans="1:10">
      <c r="A160" s="100">
        <v>159</v>
      </c>
      <c r="B160" s="57" t="s">
        <v>239</v>
      </c>
      <c r="D160" s="58">
        <f>'2020 Sum_Fall Order Form - V12'!$X$23</f>
        <v>0</v>
      </c>
      <c r="E160" s="58">
        <f>'2020 Sum_Fall Order Form - V12'!$X$23</f>
        <v>0</v>
      </c>
      <c r="F160" s="100">
        <v>1727500</v>
      </c>
      <c r="G160" s="61">
        <f>'2020 Sum_Fall Order Form - V12'!$X$126</f>
        <v>0</v>
      </c>
      <c r="H160" s="60">
        <f>'2020 Sum_Fall Order Form - V12'!$G$18</f>
        <v>0</v>
      </c>
      <c r="J160" s="106">
        <v>4901</v>
      </c>
    </row>
    <row r="161" spans="1:10">
      <c r="A161" s="100">
        <v>160</v>
      </c>
      <c r="B161" s="57" t="s">
        <v>239</v>
      </c>
      <c r="D161" s="58">
        <f>'2020 Sum_Fall Order Form - V12'!$X$23</f>
        <v>0</v>
      </c>
      <c r="E161" s="58">
        <f>'2020 Sum_Fall Order Form - V12'!$X$23</f>
        <v>0</v>
      </c>
      <c r="F161" s="100" t="s">
        <v>620</v>
      </c>
      <c r="G161" s="61">
        <f>'2020 Sum_Fall Order Form - V12'!$Y$126</f>
        <v>0</v>
      </c>
      <c r="H161" s="60">
        <f>'2020 Sum_Fall Order Form - V12'!$G$18</f>
        <v>0</v>
      </c>
      <c r="J161" s="106">
        <v>4902</v>
      </c>
    </row>
    <row r="162" spans="1:10">
      <c r="A162" s="100">
        <v>161</v>
      </c>
      <c r="B162" s="57" t="s">
        <v>239</v>
      </c>
      <c r="D162" s="58">
        <f>'2020 Sum_Fall Order Form - V12'!$X$23</f>
        <v>0</v>
      </c>
      <c r="E162" s="58">
        <f>'2020 Sum_Fall Order Form - V12'!$X$23</f>
        <v>0</v>
      </c>
      <c r="F162" s="100">
        <v>1727508</v>
      </c>
      <c r="G162" s="61">
        <f>'2020 Sum_Fall Order Form - V12'!$X$127</f>
        <v>0</v>
      </c>
      <c r="H162" s="60">
        <f>'2020 Sum_Fall Order Form - V12'!$G$18</f>
        <v>0</v>
      </c>
      <c r="J162" s="106">
        <v>4903</v>
      </c>
    </row>
    <row r="163" spans="1:10">
      <c r="A163" s="100">
        <v>162</v>
      </c>
      <c r="B163" s="57" t="s">
        <v>239</v>
      </c>
      <c r="D163" s="58">
        <f>'2020 Sum_Fall Order Form - V12'!$X$23</f>
        <v>0</v>
      </c>
      <c r="E163" s="58">
        <f>'2020 Sum_Fall Order Form - V12'!$X$23</f>
        <v>0</v>
      </c>
      <c r="F163" s="100" t="s">
        <v>621</v>
      </c>
      <c r="G163" s="61">
        <f>'2020 Sum_Fall Order Form - V12'!$Y$127</f>
        <v>0</v>
      </c>
      <c r="H163" s="60">
        <f>'2020 Sum_Fall Order Form - V12'!$G$18</f>
        <v>0</v>
      </c>
      <c r="J163" s="106">
        <v>4904</v>
      </c>
    </row>
    <row r="164" spans="1:10">
      <c r="A164" s="100">
        <v>163</v>
      </c>
      <c r="B164" s="57" t="s">
        <v>240</v>
      </c>
      <c r="D164" s="58">
        <f>'2020 Sum_Fall Order Form - V12'!$X$23</f>
        <v>0</v>
      </c>
      <c r="E164" s="58">
        <f>'2020 Sum_Fall Order Form - V12'!$X$23</f>
        <v>0</v>
      </c>
      <c r="F164" s="100">
        <v>1727608</v>
      </c>
      <c r="G164" s="61">
        <f>'2020 Sum_Fall Order Form - V12'!$X$128</f>
        <v>0</v>
      </c>
      <c r="H164" s="60">
        <f>'2020 Sum_Fall Order Form - V12'!$G$18</f>
        <v>0</v>
      </c>
      <c r="J164" s="106">
        <v>4905</v>
      </c>
    </row>
    <row r="165" spans="1:10">
      <c r="A165" s="100">
        <v>164</v>
      </c>
      <c r="B165" s="57" t="s">
        <v>240</v>
      </c>
      <c r="D165" s="58">
        <f>'2020 Sum_Fall Order Form - V12'!$X$23</f>
        <v>0</v>
      </c>
      <c r="E165" s="58">
        <f>'2020 Sum_Fall Order Form - V12'!$X$23</f>
        <v>0</v>
      </c>
      <c r="F165" s="100" t="s">
        <v>622</v>
      </c>
      <c r="G165" s="61">
        <f>'2020 Sum_Fall Order Form - V12'!$Y$128</f>
        <v>0</v>
      </c>
      <c r="H165" s="60">
        <f>'2020 Sum_Fall Order Form - V12'!$G$18</f>
        <v>0</v>
      </c>
      <c r="J165" s="106">
        <v>4906</v>
      </c>
    </row>
    <row r="166" spans="1:10">
      <c r="A166" s="100">
        <v>165</v>
      </c>
      <c r="B166" s="57" t="s">
        <v>241</v>
      </c>
      <c r="D166" s="58">
        <f>'2020 Sum_Fall Order Form - V12'!$X$23</f>
        <v>0</v>
      </c>
      <c r="E166" s="58">
        <f>'2020 Sum_Fall Order Form - V12'!$X$23</f>
        <v>0</v>
      </c>
      <c r="F166" s="100">
        <v>1727630</v>
      </c>
      <c r="G166" s="61">
        <f>'2020 Sum_Fall Order Form - V12'!$X$129</f>
        <v>0</v>
      </c>
      <c r="H166" s="60">
        <f>'2020 Sum_Fall Order Form - V12'!$G$18</f>
        <v>0</v>
      </c>
      <c r="J166" s="106">
        <v>16625</v>
      </c>
    </row>
    <row r="167" spans="1:10">
      <c r="A167" s="100">
        <v>166</v>
      </c>
      <c r="B167" s="57" t="s">
        <v>241</v>
      </c>
      <c r="D167" s="58">
        <f>'2020 Sum_Fall Order Form - V12'!$X$23</f>
        <v>0</v>
      </c>
      <c r="E167" s="58">
        <f>'2020 Sum_Fall Order Form - V12'!$X$23</f>
        <v>0</v>
      </c>
      <c r="F167" s="100" t="s">
        <v>623</v>
      </c>
      <c r="G167" s="61">
        <f>'2020 Sum_Fall Order Form - V12'!$Y$129</f>
        <v>0</v>
      </c>
      <c r="H167" s="60">
        <f>'2020 Sum_Fall Order Form - V12'!$G$18</f>
        <v>0</v>
      </c>
      <c r="J167" s="106">
        <v>16595</v>
      </c>
    </row>
    <row r="168" spans="1:10">
      <c r="A168" s="100">
        <v>167</v>
      </c>
      <c r="B168" s="57" t="s">
        <v>242</v>
      </c>
      <c r="D168" s="58">
        <f>'2020 Sum_Fall Order Form - V12'!$X$23</f>
        <v>0</v>
      </c>
      <c r="E168" s="58">
        <f>'2020 Sum_Fall Order Form - V12'!$X$23</f>
        <v>0</v>
      </c>
      <c r="F168" s="100">
        <v>1727658</v>
      </c>
      <c r="G168" s="61">
        <f>'2020 Sum_Fall Order Form - V12'!$X$130</f>
        <v>0</v>
      </c>
      <c r="H168" s="60">
        <f>'2020 Sum_Fall Order Form - V12'!$G$18</f>
        <v>0</v>
      </c>
      <c r="J168" s="106">
        <v>4909</v>
      </c>
    </row>
    <row r="169" spans="1:10">
      <c r="A169" s="100">
        <v>168</v>
      </c>
      <c r="B169" s="57" t="s">
        <v>242</v>
      </c>
      <c r="D169" s="58">
        <f>'2020 Sum_Fall Order Form - V12'!$X$23</f>
        <v>0</v>
      </c>
      <c r="E169" s="58">
        <f>'2020 Sum_Fall Order Form - V12'!$X$23</f>
        <v>0</v>
      </c>
      <c r="F169" s="100" t="s">
        <v>624</v>
      </c>
      <c r="G169" s="61">
        <f>'2020 Sum_Fall Order Form - V12'!$Y$130</f>
        <v>0</v>
      </c>
      <c r="H169" s="60">
        <f>'2020 Sum_Fall Order Form - V12'!$G$18</f>
        <v>0</v>
      </c>
      <c r="J169" s="106">
        <v>4910</v>
      </c>
    </row>
    <row r="170" spans="1:10">
      <c r="A170" s="100">
        <v>169</v>
      </c>
      <c r="B170" s="57" t="s">
        <v>243</v>
      </c>
      <c r="D170" s="58">
        <f>'2020 Sum_Fall Order Form - V12'!$X$23</f>
        <v>0</v>
      </c>
      <c r="E170" s="58">
        <f>'2020 Sum_Fall Order Form - V12'!$X$23</f>
        <v>0</v>
      </c>
      <c r="F170" s="100">
        <v>1727700</v>
      </c>
      <c r="G170" s="61">
        <f>'2020 Sum_Fall Order Form - V12'!$X$131</f>
        <v>0</v>
      </c>
      <c r="H170" s="60">
        <f>'2020 Sum_Fall Order Form - V12'!$G$18</f>
        <v>0</v>
      </c>
      <c r="J170" s="106">
        <v>5342</v>
      </c>
    </row>
    <row r="171" spans="1:10">
      <c r="A171" s="100">
        <v>170</v>
      </c>
      <c r="B171" s="57" t="s">
        <v>243</v>
      </c>
      <c r="D171" s="58">
        <f>'2020 Sum_Fall Order Form - V12'!$X$23</f>
        <v>0</v>
      </c>
      <c r="E171" s="58">
        <f>'2020 Sum_Fall Order Form - V12'!$X$23</f>
        <v>0</v>
      </c>
      <c r="F171" s="100" t="s">
        <v>625</v>
      </c>
      <c r="G171" s="61">
        <f>'2020 Sum_Fall Order Form - V12'!$Y$131</f>
        <v>0</v>
      </c>
      <c r="H171" s="60">
        <f>'2020 Sum_Fall Order Form - V12'!$G$18</f>
        <v>0</v>
      </c>
      <c r="J171" s="106">
        <v>5805</v>
      </c>
    </row>
    <row r="172" spans="1:10">
      <c r="A172" s="100">
        <v>171</v>
      </c>
      <c r="B172" s="57" t="s">
        <v>243</v>
      </c>
      <c r="D172" s="58">
        <f>'2020 Sum_Fall Order Form - V12'!$X$23</f>
        <v>0</v>
      </c>
      <c r="E172" s="58">
        <f>'2020 Sum_Fall Order Form - V12'!$X$23</f>
        <v>0</v>
      </c>
      <c r="F172" s="100">
        <v>1727708</v>
      </c>
      <c r="G172" s="61">
        <f>'2020 Sum_Fall Order Form - V12'!$X$132</f>
        <v>0</v>
      </c>
      <c r="H172" s="60">
        <f>'2020 Sum_Fall Order Form - V12'!$G$18</f>
        <v>0</v>
      </c>
      <c r="J172" s="106">
        <v>18321</v>
      </c>
    </row>
    <row r="173" spans="1:10">
      <c r="A173" s="100">
        <v>172</v>
      </c>
      <c r="B173" s="57" t="s">
        <v>243</v>
      </c>
      <c r="D173" s="58">
        <f>'2020 Sum_Fall Order Form - V12'!$X$23</f>
        <v>0</v>
      </c>
      <c r="E173" s="58">
        <f>'2020 Sum_Fall Order Form - V12'!$X$23</f>
        <v>0</v>
      </c>
      <c r="F173" s="100" t="s">
        <v>626</v>
      </c>
      <c r="G173" s="61">
        <f>'2020 Sum_Fall Order Form - V12'!$Y$132</f>
        <v>0</v>
      </c>
      <c r="H173" s="60">
        <f>'2020 Sum_Fall Order Form - V12'!$G$18</f>
        <v>0</v>
      </c>
      <c r="J173" s="106">
        <v>18322</v>
      </c>
    </row>
    <row r="174" spans="1:10">
      <c r="A174" s="100">
        <v>173</v>
      </c>
      <c r="B174" s="57" t="s">
        <v>244</v>
      </c>
      <c r="D174" s="58">
        <f>'2020 Sum_Fall Order Form - V12'!$X$23</f>
        <v>0</v>
      </c>
      <c r="E174" s="58">
        <f>'2020 Sum_Fall Order Form - V12'!$X$23</f>
        <v>0</v>
      </c>
      <c r="F174" s="100">
        <v>1727840</v>
      </c>
      <c r="G174" s="61">
        <f>'2020 Sum_Fall Order Form - V12'!$X$133</f>
        <v>0</v>
      </c>
      <c r="H174" s="60">
        <f>'2020 Sum_Fall Order Form - V12'!$G$18</f>
        <v>0</v>
      </c>
      <c r="J174" s="106">
        <v>4927</v>
      </c>
    </row>
    <row r="175" spans="1:10">
      <c r="A175" s="100">
        <v>174</v>
      </c>
      <c r="B175" s="57" t="s">
        <v>244</v>
      </c>
      <c r="D175" s="58">
        <f>'2020 Sum_Fall Order Form - V12'!$X$23</f>
        <v>0</v>
      </c>
      <c r="E175" s="58">
        <f>'2020 Sum_Fall Order Form - V12'!$X$23</f>
        <v>0</v>
      </c>
      <c r="F175" s="100" t="s">
        <v>627</v>
      </c>
      <c r="G175" s="61">
        <f>'2020 Sum_Fall Order Form - V12'!$Y$133</f>
        <v>0</v>
      </c>
      <c r="H175" s="60">
        <f>'2020 Sum_Fall Order Form - V12'!$G$18</f>
        <v>0</v>
      </c>
      <c r="J175" s="106">
        <v>4928</v>
      </c>
    </row>
    <row r="176" spans="1:10">
      <c r="A176" s="100">
        <v>175</v>
      </c>
      <c r="B176" s="57" t="s">
        <v>244</v>
      </c>
      <c r="D176" s="58">
        <f>'2020 Sum_Fall Order Form - V12'!$X$23</f>
        <v>0</v>
      </c>
      <c r="E176" s="58">
        <f>'2020 Sum_Fall Order Form - V12'!$X$23</f>
        <v>0</v>
      </c>
      <c r="F176" s="100">
        <v>1727848</v>
      </c>
      <c r="G176" s="61">
        <f>'2020 Sum_Fall Order Form - V12'!$X$134</f>
        <v>0</v>
      </c>
      <c r="H176" s="60">
        <f>'2020 Sum_Fall Order Form - V12'!$G$18</f>
        <v>0</v>
      </c>
      <c r="J176" s="106">
        <v>4925</v>
      </c>
    </row>
    <row r="177" spans="1:10">
      <c r="A177" s="100">
        <v>176</v>
      </c>
      <c r="B177" s="57" t="s">
        <v>244</v>
      </c>
      <c r="D177" s="58">
        <f>'2020 Sum_Fall Order Form - V12'!$X$23</f>
        <v>0</v>
      </c>
      <c r="E177" s="58">
        <f>'2020 Sum_Fall Order Form - V12'!$X$23</f>
        <v>0</v>
      </c>
      <c r="F177" s="100" t="s">
        <v>628</v>
      </c>
      <c r="G177" s="61">
        <f>'2020 Sum_Fall Order Form - V12'!$Y$134</f>
        <v>0</v>
      </c>
      <c r="H177" s="60">
        <f>'2020 Sum_Fall Order Form - V12'!$G$18</f>
        <v>0</v>
      </c>
      <c r="J177" s="106">
        <v>4926</v>
      </c>
    </row>
    <row r="178" spans="1:10">
      <c r="A178" s="100">
        <v>177</v>
      </c>
      <c r="B178" s="57" t="s">
        <v>245</v>
      </c>
      <c r="D178" s="58">
        <f>'2020 Sum_Fall Order Form - V12'!$X$23</f>
        <v>0</v>
      </c>
      <c r="E178" s="58">
        <f>'2020 Sum_Fall Order Form - V12'!$X$23</f>
        <v>0</v>
      </c>
      <c r="F178" s="100">
        <v>1727870</v>
      </c>
      <c r="G178" s="61">
        <f>'2020 Sum_Fall Order Form - V12'!$X$135</f>
        <v>0</v>
      </c>
      <c r="H178" s="60">
        <f>'2020 Sum_Fall Order Form - V12'!$G$18</f>
        <v>0</v>
      </c>
      <c r="J178" s="106">
        <v>5372</v>
      </c>
    </row>
    <row r="179" spans="1:10">
      <c r="A179" s="100">
        <v>178</v>
      </c>
      <c r="B179" s="57" t="s">
        <v>245</v>
      </c>
      <c r="D179" s="58">
        <f>'2020 Sum_Fall Order Form - V12'!$X$23</f>
        <v>0</v>
      </c>
      <c r="E179" s="58">
        <f>'2020 Sum_Fall Order Form - V12'!$X$23</f>
        <v>0</v>
      </c>
      <c r="F179" s="100" t="s">
        <v>629</v>
      </c>
      <c r="G179" s="61">
        <f>'2020 Sum_Fall Order Form - V12'!$Y$135</f>
        <v>0</v>
      </c>
      <c r="H179" s="60">
        <f>'2020 Sum_Fall Order Form - V12'!$G$18</f>
        <v>0</v>
      </c>
      <c r="J179" s="106">
        <v>5806</v>
      </c>
    </row>
    <row r="180" spans="1:10">
      <c r="A180" s="100">
        <v>179</v>
      </c>
      <c r="B180" s="57" t="s">
        <v>245</v>
      </c>
      <c r="D180" s="58">
        <f>'2020 Sum_Fall Order Form - V12'!$X$23</f>
        <v>0</v>
      </c>
      <c r="E180" s="58">
        <f>'2020 Sum_Fall Order Form - V12'!$X$23</f>
        <v>0</v>
      </c>
      <c r="F180" s="100">
        <v>1727878</v>
      </c>
      <c r="G180" s="61">
        <f>'2020 Sum_Fall Order Form - V12'!$X$136</f>
        <v>0</v>
      </c>
      <c r="H180" s="60">
        <f>'2020 Sum_Fall Order Form - V12'!$G$18</f>
        <v>0</v>
      </c>
      <c r="J180" s="106">
        <v>18323</v>
      </c>
    </row>
    <row r="181" spans="1:10">
      <c r="A181" s="100">
        <v>180</v>
      </c>
      <c r="B181" s="57" t="s">
        <v>245</v>
      </c>
      <c r="D181" s="58">
        <f>'2020 Sum_Fall Order Form - V12'!$X$23</f>
        <v>0</v>
      </c>
      <c r="E181" s="58">
        <f>'2020 Sum_Fall Order Form - V12'!$X$23</f>
        <v>0</v>
      </c>
      <c r="F181" s="100" t="s">
        <v>630</v>
      </c>
      <c r="G181" s="61">
        <f>'2020 Sum_Fall Order Form - V12'!$Y$136</f>
        <v>0</v>
      </c>
      <c r="H181" s="60">
        <f>'2020 Sum_Fall Order Form - V12'!$G$18</f>
        <v>0</v>
      </c>
      <c r="J181" s="106">
        <v>18324</v>
      </c>
    </row>
    <row r="182" spans="1:10">
      <c r="A182" s="100">
        <v>181</v>
      </c>
      <c r="B182" s="57" t="s">
        <v>246</v>
      </c>
      <c r="D182" s="58">
        <f>'2020 Sum_Fall Order Form - V12'!$X$23</f>
        <v>0</v>
      </c>
      <c r="E182" s="58">
        <f>'2020 Sum_Fall Order Form - V12'!$X$23</f>
        <v>0</v>
      </c>
      <c r="F182" s="100">
        <v>1728208</v>
      </c>
      <c r="G182" s="61">
        <f>'2020 Sum_Fall Order Form - V12'!$X$137</f>
        <v>0</v>
      </c>
      <c r="H182" s="60">
        <f>'2020 Sum_Fall Order Form - V12'!$G$18</f>
        <v>0</v>
      </c>
      <c r="J182" s="106">
        <v>4931</v>
      </c>
    </row>
    <row r="183" spans="1:10">
      <c r="A183" s="100">
        <v>182</v>
      </c>
      <c r="B183" s="57" t="s">
        <v>246</v>
      </c>
      <c r="D183" s="58">
        <f>'2020 Sum_Fall Order Form - V12'!$X$23</f>
        <v>0</v>
      </c>
      <c r="E183" s="58">
        <f>'2020 Sum_Fall Order Form - V12'!$X$23</f>
        <v>0</v>
      </c>
      <c r="F183" s="100" t="s">
        <v>631</v>
      </c>
      <c r="G183" s="61">
        <f>'2020 Sum_Fall Order Form - V12'!$Y$137</f>
        <v>0</v>
      </c>
      <c r="H183" s="60">
        <f>'2020 Sum_Fall Order Form - V12'!$G$18</f>
        <v>0</v>
      </c>
      <c r="J183" s="106">
        <v>4932</v>
      </c>
    </row>
    <row r="184" spans="1:10">
      <c r="A184" s="100">
        <v>183</v>
      </c>
      <c r="B184" s="57" t="s">
        <v>247</v>
      </c>
      <c r="D184" s="58">
        <f>'2020 Sum_Fall Order Form - V12'!$X$23</f>
        <v>0</v>
      </c>
      <c r="E184" s="58">
        <f>'2020 Sum_Fall Order Form - V12'!$X$23</f>
        <v>0</v>
      </c>
      <c r="F184" s="100">
        <v>1728228</v>
      </c>
      <c r="G184" s="61">
        <f>'2020 Sum_Fall Order Form - V12'!$X$138</f>
        <v>0</v>
      </c>
      <c r="H184" s="60">
        <f>'2020 Sum_Fall Order Form - V12'!$G$18</f>
        <v>0</v>
      </c>
      <c r="J184" s="106">
        <v>4935</v>
      </c>
    </row>
    <row r="185" spans="1:10">
      <c r="A185" s="100">
        <v>184</v>
      </c>
      <c r="B185" s="57" t="s">
        <v>247</v>
      </c>
      <c r="D185" s="58">
        <f>'2020 Sum_Fall Order Form - V12'!$X$23</f>
        <v>0</v>
      </c>
      <c r="E185" s="58">
        <f>'2020 Sum_Fall Order Form - V12'!$X$23</f>
        <v>0</v>
      </c>
      <c r="F185" s="100" t="s">
        <v>632</v>
      </c>
      <c r="G185" s="61">
        <f>'2020 Sum_Fall Order Form - V12'!$Y$138</f>
        <v>0</v>
      </c>
      <c r="H185" s="60">
        <f>'2020 Sum_Fall Order Form - V12'!$G$18</f>
        <v>0</v>
      </c>
      <c r="J185" s="106">
        <v>4936</v>
      </c>
    </row>
    <row r="186" spans="1:10">
      <c r="A186" s="100">
        <v>185</v>
      </c>
      <c r="B186" s="57" t="s">
        <v>249</v>
      </c>
      <c r="D186" s="58">
        <f>'2020 Sum_Fall Order Form - V12'!$X$23</f>
        <v>0</v>
      </c>
      <c r="E186" s="58">
        <f>'2020 Sum_Fall Order Form - V12'!$X$23</f>
        <v>0</v>
      </c>
      <c r="F186" s="100">
        <v>1728278</v>
      </c>
      <c r="G186" s="61">
        <f>'2020 Sum_Fall Order Form - V12'!$X$139</f>
        <v>0</v>
      </c>
      <c r="H186" s="60">
        <f>'2020 Sum_Fall Order Form - V12'!$G$18</f>
        <v>0</v>
      </c>
      <c r="J186" s="106">
        <v>4939</v>
      </c>
    </row>
    <row r="187" spans="1:10">
      <c r="A187" s="100">
        <v>186</v>
      </c>
      <c r="B187" s="57" t="s">
        <v>249</v>
      </c>
      <c r="D187" s="58">
        <f>'2020 Sum_Fall Order Form - V12'!$X$23</f>
        <v>0</v>
      </c>
      <c r="E187" s="58">
        <f>'2020 Sum_Fall Order Form - V12'!$X$23</f>
        <v>0</v>
      </c>
      <c r="F187" s="100" t="s">
        <v>633</v>
      </c>
      <c r="G187" s="61">
        <f>'2020 Sum_Fall Order Form - V12'!$Y$139</f>
        <v>0</v>
      </c>
      <c r="H187" s="60">
        <f>'2020 Sum_Fall Order Form - V12'!$G$18</f>
        <v>0</v>
      </c>
      <c r="J187" s="106">
        <v>4940</v>
      </c>
    </row>
    <row r="188" spans="1:10">
      <c r="A188" s="100">
        <v>187</v>
      </c>
      <c r="B188" s="57" t="s">
        <v>250</v>
      </c>
      <c r="D188" s="58">
        <f>'2020 Sum_Fall Order Form - V12'!$X$23</f>
        <v>0</v>
      </c>
      <c r="E188" s="58">
        <f>'2020 Sum_Fall Order Form - V12'!$X$23</f>
        <v>0</v>
      </c>
      <c r="F188" s="100">
        <v>1728288</v>
      </c>
      <c r="G188" s="61">
        <f>'2020 Sum_Fall Order Form - V12'!$X$140</f>
        <v>0</v>
      </c>
      <c r="H188" s="60">
        <f>'2020 Sum_Fall Order Form - V12'!$G$18</f>
        <v>0</v>
      </c>
      <c r="J188" s="106">
        <v>16631</v>
      </c>
    </row>
    <row r="189" spans="1:10">
      <c r="A189" s="100">
        <v>188</v>
      </c>
      <c r="B189" s="57" t="s">
        <v>250</v>
      </c>
      <c r="D189" s="58">
        <f>'2020 Sum_Fall Order Form - V12'!$X$23</f>
        <v>0</v>
      </c>
      <c r="E189" s="58">
        <f>'2020 Sum_Fall Order Form - V12'!$X$23</f>
        <v>0</v>
      </c>
      <c r="F189" s="100" t="s">
        <v>634</v>
      </c>
      <c r="G189" s="61">
        <f>'2020 Sum_Fall Order Form - V12'!$Y$140</f>
        <v>0</v>
      </c>
      <c r="H189" s="60">
        <f>'2020 Sum_Fall Order Form - V12'!$G$18</f>
        <v>0</v>
      </c>
      <c r="J189" s="106">
        <v>16600</v>
      </c>
    </row>
    <row r="190" spans="1:10">
      <c r="A190" s="100">
        <v>189</v>
      </c>
      <c r="B190" s="57" t="s">
        <v>251</v>
      </c>
      <c r="D190" s="58">
        <f>'2020 Sum_Fall Order Form - V12'!$X$23</f>
        <v>0</v>
      </c>
      <c r="E190" s="58">
        <f>'2020 Sum_Fall Order Form - V12'!$X$23</f>
        <v>0</v>
      </c>
      <c r="F190" s="100">
        <v>1728268</v>
      </c>
      <c r="G190" s="61">
        <f>'2020 Sum_Fall Order Form - V12'!$X$141</f>
        <v>0</v>
      </c>
      <c r="H190" s="60">
        <f>'2020 Sum_Fall Order Form - V12'!$G$18</f>
        <v>0</v>
      </c>
      <c r="J190" s="106">
        <v>4941</v>
      </c>
    </row>
    <row r="191" spans="1:10">
      <c r="A191" s="100">
        <v>190</v>
      </c>
      <c r="B191" s="57" t="s">
        <v>251</v>
      </c>
      <c r="D191" s="58">
        <f>'2020 Sum_Fall Order Form - V12'!$X$23</f>
        <v>0</v>
      </c>
      <c r="E191" s="58">
        <f>'2020 Sum_Fall Order Form - V12'!$X$23</f>
        <v>0</v>
      </c>
      <c r="F191" s="100" t="s">
        <v>635</v>
      </c>
      <c r="G191" s="61">
        <f>'2020 Sum_Fall Order Form - V12'!$Y$141</f>
        <v>0</v>
      </c>
      <c r="H191" s="60">
        <f>'2020 Sum_Fall Order Form - V12'!$G$18</f>
        <v>0</v>
      </c>
      <c r="J191" s="106">
        <v>4942</v>
      </c>
    </row>
    <row r="192" spans="1:10">
      <c r="A192" s="100">
        <v>191</v>
      </c>
      <c r="B192" s="57" t="s">
        <v>252</v>
      </c>
      <c r="D192" s="58">
        <f>'2020 Sum_Fall Order Form - V12'!$X$23</f>
        <v>0</v>
      </c>
      <c r="E192" s="58">
        <f>'2020 Sum_Fall Order Form - V12'!$X$23</f>
        <v>0</v>
      </c>
      <c r="F192" s="100">
        <v>1728400</v>
      </c>
      <c r="G192" s="61">
        <f>'2020 Sum_Fall Order Form - V12'!$X$142</f>
        <v>0</v>
      </c>
      <c r="H192" s="60">
        <f>'2020 Sum_Fall Order Form - V12'!$G$18</f>
        <v>0</v>
      </c>
      <c r="J192" s="106">
        <v>4945</v>
      </c>
    </row>
    <row r="193" spans="1:10">
      <c r="A193" s="100">
        <v>192</v>
      </c>
      <c r="B193" s="57" t="s">
        <v>252</v>
      </c>
      <c r="D193" s="58">
        <f>'2020 Sum_Fall Order Form - V12'!$X$23</f>
        <v>0</v>
      </c>
      <c r="E193" s="58">
        <f>'2020 Sum_Fall Order Form - V12'!$X$23</f>
        <v>0</v>
      </c>
      <c r="F193" s="100" t="s">
        <v>636</v>
      </c>
      <c r="G193" s="61">
        <f>'2020 Sum_Fall Order Form - V12'!$Y$142</f>
        <v>0</v>
      </c>
      <c r="H193" s="60">
        <f>'2020 Sum_Fall Order Form - V12'!$G$18</f>
        <v>0</v>
      </c>
      <c r="J193" s="106">
        <v>4946</v>
      </c>
    </row>
    <row r="194" spans="1:10">
      <c r="A194" s="100">
        <v>193</v>
      </c>
      <c r="B194" s="57" t="s">
        <v>252</v>
      </c>
      <c r="D194" s="58">
        <f>'2020 Sum_Fall Order Form - V12'!$X$23</f>
        <v>0</v>
      </c>
      <c r="E194" s="58">
        <f>'2020 Sum_Fall Order Form - V12'!$X$23</f>
        <v>0</v>
      </c>
      <c r="F194" s="100">
        <v>1728408</v>
      </c>
      <c r="G194" s="61">
        <f>'2020 Sum_Fall Order Form - V12'!$X$143</f>
        <v>0</v>
      </c>
      <c r="H194" s="60">
        <f>'2020 Sum_Fall Order Form - V12'!$G$18</f>
        <v>0</v>
      </c>
      <c r="J194" s="106">
        <v>4943</v>
      </c>
    </row>
    <row r="195" spans="1:10">
      <c r="A195" s="100">
        <v>194</v>
      </c>
      <c r="B195" s="57" t="s">
        <v>252</v>
      </c>
      <c r="D195" s="58">
        <f>'2020 Sum_Fall Order Form - V12'!$X$23</f>
        <v>0</v>
      </c>
      <c r="E195" s="58">
        <f>'2020 Sum_Fall Order Form - V12'!$X$23</f>
        <v>0</v>
      </c>
      <c r="F195" s="100" t="s">
        <v>637</v>
      </c>
      <c r="G195" s="61">
        <f>'2020 Sum_Fall Order Form - V12'!$Y$143</f>
        <v>0</v>
      </c>
      <c r="H195" s="60">
        <f>'2020 Sum_Fall Order Form - V12'!$G$18</f>
        <v>0</v>
      </c>
      <c r="J195" s="106">
        <v>4944</v>
      </c>
    </row>
    <row r="196" spans="1:10">
      <c r="A196" s="100">
        <v>195</v>
      </c>
      <c r="B196" s="57" t="s">
        <v>254</v>
      </c>
      <c r="D196" s="58">
        <f>'2020 Sum_Fall Order Form - V12'!$X$23</f>
        <v>0</v>
      </c>
      <c r="E196" s="58">
        <f>'2020 Sum_Fall Order Form - V12'!$X$23</f>
        <v>0</v>
      </c>
      <c r="F196" s="100">
        <v>1728800</v>
      </c>
      <c r="G196" s="61">
        <f>'2020 Sum_Fall Order Form - V12'!$X$144</f>
        <v>0</v>
      </c>
      <c r="H196" s="60">
        <f>'2020 Sum_Fall Order Form - V12'!$G$18</f>
        <v>0</v>
      </c>
      <c r="J196" s="106">
        <v>5270</v>
      </c>
    </row>
    <row r="197" spans="1:10">
      <c r="A197" s="100">
        <v>196</v>
      </c>
      <c r="B197" s="57" t="s">
        <v>254</v>
      </c>
      <c r="D197" s="58">
        <f>'2020 Sum_Fall Order Form - V12'!$X$23</f>
        <v>0</v>
      </c>
      <c r="E197" s="58">
        <f>'2020 Sum_Fall Order Form - V12'!$X$23</f>
        <v>0</v>
      </c>
      <c r="F197" s="100" t="s">
        <v>638</v>
      </c>
      <c r="G197" s="61">
        <f>'2020 Sum_Fall Order Form - V12'!$Y$144</f>
        <v>0</v>
      </c>
      <c r="H197" s="60">
        <f>'2020 Sum_Fall Order Form - V12'!$G$18</f>
        <v>0</v>
      </c>
      <c r="J197" s="106">
        <v>5809</v>
      </c>
    </row>
    <row r="198" spans="1:10">
      <c r="A198" s="100">
        <v>197</v>
      </c>
      <c r="B198" s="57" t="s">
        <v>254</v>
      </c>
      <c r="D198" s="58">
        <f>'2020 Sum_Fall Order Form - V12'!$X$23</f>
        <v>0</v>
      </c>
      <c r="E198" s="58">
        <f>'2020 Sum_Fall Order Form - V12'!$X$23</f>
        <v>0</v>
      </c>
      <c r="F198" s="100">
        <v>1728808</v>
      </c>
      <c r="G198" s="61">
        <f>'2020 Sum_Fall Order Form - V12'!$X$145</f>
        <v>0</v>
      </c>
      <c r="H198" s="60">
        <f>'2020 Sum_Fall Order Form - V12'!$G$18</f>
        <v>0</v>
      </c>
      <c r="J198" s="106">
        <v>4949</v>
      </c>
    </row>
    <row r="199" spans="1:10">
      <c r="A199" s="100">
        <v>198</v>
      </c>
      <c r="B199" s="57" t="s">
        <v>254</v>
      </c>
      <c r="D199" s="58">
        <f>'2020 Sum_Fall Order Form - V12'!$X$23</f>
        <v>0</v>
      </c>
      <c r="E199" s="58">
        <f>'2020 Sum_Fall Order Form - V12'!$X$23</f>
        <v>0</v>
      </c>
      <c r="F199" s="100" t="s">
        <v>639</v>
      </c>
      <c r="G199" s="61">
        <f>'2020 Sum_Fall Order Form - V12'!$Y$145</f>
        <v>0</v>
      </c>
      <c r="H199" s="60">
        <f>'2020 Sum_Fall Order Form - V12'!$G$18</f>
        <v>0</v>
      </c>
      <c r="J199" s="106">
        <v>4950</v>
      </c>
    </row>
    <row r="200" spans="1:10">
      <c r="A200" s="100">
        <v>199</v>
      </c>
      <c r="B200" s="57" t="s">
        <v>256</v>
      </c>
      <c r="D200" s="58">
        <f>'2020 Sum_Fall Order Form - V12'!$X$23</f>
        <v>0</v>
      </c>
      <c r="E200" s="58">
        <f>'2020 Sum_Fall Order Form - V12'!$X$23</f>
        <v>0</v>
      </c>
      <c r="F200" s="100">
        <v>1728858</v>
      </c>
      <c r="G200" s="61">
        <f>'2020 Sum_Fall Order Form - V12'!$X$146</f>
        <v>0</v>
      </c>
      <c r="H200" s="60">
        <f>'2020 Sum_Fall Order Form - V12'!$G$18</f>
        <v>0</v>
      </c>
      <c r="J200" s="106">
        <v>16632</v>
      </c>
    </row>
    <row r="201" spans="1:10">
      <c r="A201" s="100">
        <v>200</v>
      </c>
      <c r="B201" s="57" t="s">
        <v>256</v>
      </c>
      <c r="D201" s="58">
        <f>'2020 Sum_Fall Order Form - V12'!$X$23</f>
        <v>0</v>
      </c>
      <c r="E201" s="58">
        <f>'2020 Sum_Fall Order Form - V12'!$X$23</f>
        <v>0</v>
      </c>
      <c r="F201" s="100" t="s">
        <v>640</v>
      </c>
      <c r="G201" s="61">
        <f>'2020 Sum_Fall Order Form - V12'!$Y$146</f>
        <v>0</v>
      </c>
      <c r="H201" s="60">
        <f>'2020 Sum_Fall Order Form - V12'!$G$18</f>
        <v>0</v>
      </c>
      <c r="J201" s="106">
        <v>16601</v>
      </c>
    </row>
    <row r="202" spans="1:10">
      <c r="A202" s="100">
        <v>201</v>
      </c>
      <c r="B202" s="57" t="s">
        <v>257</v>
      </c>
      <c r="D202" s="58">
        <f>'2020 Sum_Fall Order Form - V12'!$X$23</f>
        <v>0</v>
      </c>
      <c r="E202" s="58">
        <f>'2020 Sum_Fall Order Form - V12'!$X$23</f>
        <v>0</v>
      </c>
      <c r="F202" s="100">
        <v>1729900</v>
      </c>
      <c r="G202" s="61">
        <f>'2020 Sum_Fall Order Form - V12'!$X$147</f>
        <v>0</v>
      </c>
      <c r="H202" s="60">
        <f>'2020 Sum_Fall Order Form - V12'!$G$18</f>
        <v>0</v>
      </c>
      <c r="J202" s="106">
        <v>5374</v>
      </c>
    </row>
    <row r="203" spans="1:10">
      <c r="A203" s="100">
        <v>202</v>
      </c>
      <c r="B203" s="57" t="s">
        <v>257</v>
      </c>
      <c r="D203" s="58">
        <f>'2020 Sum_Fall Order Form - V12'!$X$23</f>
        <v>0</v>
      </c>
      <c r="E203" s="58">
        <f>'2020 Sum_Fall Order Form - V12'!$X$23</f>
        <v>0</v>
      </c>
      <c r="F203" s="100" t="s">
        <v>641</v>
      </c>
      <c r="G203" s="61">
        <f>'2020 Sum_Fall Order Form - V12'!$Y$147</f>
        <v>0</v>
      </c>
      <c r="H203" s="60">
        <f>'2020 Sum_Fall Order Form - V12'!$G$18</f>
        <v>0</v>
      </c>
      <c r="J203" s="106">
        <v>5812</v>
      </c>
    </row>
    <row r="204" spans="1:10">
      <c r="A204" s="100">
        <v>203</v>
      </c>
      <c r="B204" s="57" t="s">
        <v>257</v>
      </c>
      <c r="D204" s="58">
        <f>'2020 Sum_Fall Order Form - V12'!$X$23</f>
        <v>0</v>
      </c>
      <c r="E204" s="58">
        <f>'2020 Sum_Fall Order Form - V12'!$X$23</f>
        <v>0</v>
      </c>
      <c r="F204" s="100">
        <v>1729908</v>
      </c>
      <c r="G204" s="61">
        <f>'2020 Sum_Fall Order Form - V12'!$X$148</f>
        <v>0</v>
      </c>
      <c r="H204" s="60">
        <f>'2020 Sum_Fall Order Form - V12'!$G$18</f>
        <v>0</v>
      </c>
      <c r="J204" s="106">
        <v>12236</v>
      </c>
    </row>
    <row r="205" spans="1:10">
      <c r="A205" s="100">
        <v>204</v>
      </c>
      <c r="B205" s="57" t="s">
        <v>257</v>
      </c>
      <c r="D205" s="58">
        <f>'2020 Sum_Fall Order Form - V12'!$X$23</f>
        <v>0</v>
      </c>
      <c r="E205" s="58">
        <f>'2020 Sum_Fall Order Form - V12'!$X$23</f>
        <v>0</v>
      </c>
      <c r="F205" s="100" t="s">
        <v>642</v>
      </c>
      <c r="G205" s="61">
        <f>'2020 Sum_Fall Order Form - V12'!$Y$148</f>
        <v>0</v>
      </c>
      <c r="H205" s="60">
        <f>'2020 Sum_Fall Order Form - V12'!$G$18</f>
        <v>0</v>
      </c>
      <c r="J205" s="106">
        <v>12237</v>
      </c>
    </row>
    <row r="206" spans="1:10">
      <c r="A206" s="100">
        <v>205</v>
      </c>
      <c r="B206" s="57" t="s">
        <v>258</v>
      </c>
      <c r="D206" s="58">
        <f>'2020 Sum_Fall Order Form - V12'!$X$23</f>
        <v>0</v>
      </c>
      <c r="E206" s="58">
        <f>'2020 Sum_Fall Order Form - V12'!$X$23</f>
        <v>0</v>
      </c>
      <c r="F206" s="100">
        <v>1730300</v>
      </c>
      <c r="G206" s="61">
        <f>'2020 Sum_Fall Order Form - V12'!$X$149</f>
        <v>0</v>
      </c>
      <c r="H206" s="60">
        <f>'2020 Sum_Fall Order Form - V12'!$G$18</f>
        <v>0</v>
      </c>
      <c r="J206" s="106">
        <v>18837</v>
      </c>
    </row>
    <row r="207" spans="1:10">
      <c r="A207" s="100">
        <v>206</v>
      </c>
      <c r="B207" s="57" t="s">
        <v>258</v>
      </c>
      <c r="D207" s="58">
        <f>'2020 Sum_Fall Order Form - V12'!$X$23</f>
        <v>0</v>
      </c>
      <c r="E207" s="58">
        <f>'2020 Sum_Fall Order Form - V12'!$X$23</f>
        <v>0</v>
      </c>
      <c r="F207" s="100" t="s">
        <v>643</v>
      </c>
      <c r="G207" s="61">
        <f>'2020 Sum_Fall Order Form - V12'!$Y$149</f>
        <v>0</v>
      </c>
      <c r="H207" s="60">
        <f>'2020 Sum_Fall Order Form - V12'!$G$18</f>
        <v>0</v>
      </c>
      <c r="J207" s="106">
        <v>18338</v>
      </c>
    </row>
    <row r="208" spans="1:10">
      <c r="A208" s="100">
        <v>207</v>
      </c>
      <c r="B208" s="57" t="s">
        <v>260</v>
      </c>
      <c r="D208" s="58">
        <f>'2020 Sum_Fall Order Form - V12'!$X$23</f>
        <v>0</v>
      </c>
      <c r="E208" s="58">
        <f>'2020 Sum_Fall Order Form - V12'!$X$23</f>
        <v>0</v>
      </c>
      <c r="F208" s="100">
        <v>1730400</v>
      </c>
      <c r="G208" s="61">
        <f>'2020 Sum_Fall Order Form - V12'!$X$150</f>
        <v>0</v>
      </c>
      <c r="H208" s="60">
        <f>'2020 Sum_Fall Order Form - V12'!$G$18</f>
        <v>0</v>
      </c>
      <c r="J208" s="106">
        <v>4961</v>
      </c>
    </row>
    <row r="209" spans="1:10">
      <c r="A209" s="100">
        <v>208</v>
      </c>
      <c r="B209" s="57" t="s">
        <v>260</v>
      </c>
      <c r="D209" s="58">
        <f>'2020 Sum_Fall Order Form - V12'!$X$23</f>
        <v>0</v>
      </c>
      <c r="E209" s="58">
        <f>'2020 Sum_Fall Order Form - V12'!$X$23</f>
        <v>0</v>
      </c>
      <c r="F209" s="100" t="s">
        <v>644</v>
      </c>
      <c r="G209" s="61">
        <f>'2020 Sum_Fall Order Form - V12'!$Y$150</f>
        <v>0</v>
      </c>
      <c r="H209" s="60">
        <f>'2020 Sum_Fall Order Form - V12'!$G$18</f>
        <v>0</v>
      </c>
      <c r="J209" s="106">
        <v>4962</v>
      </c>
    </row>
    <row r="210" spans="1:10">
      <c r="A210" s="100">
        <v>209</v>
      </c>
      <c r="B210" s="57" t="s">
        <v>262</v>
      </c>
      <c r="D210" s="58">
        <f>'2020 Sum_Fall Order Form - V12'!$X$23</f>
        <v>0</v>
      </c>
      <c r="E210" s="58">
        <f>'2020 Sum_Fall Order Form - V12'!$X$23</f>
        <v>0</v>
      </c>
      <c r="F210" s="100">
        <v>1730667</v>
      </c>
      <c r="G210" s="61">
        <f>'2020 Sum_Fall Order Form - V12'!$X$152</f>
        <v>0</v>
      </c>
      <c r="H210" s="60">
        <f>'2020 Sum_Fall Order Form - V12'!$G$18</f>
        <v>0</v>
      </c>
      <c r="J210" s="106">
        <v>18128</v>
      </c>
    </row>
    <row r="211" spans="1:10">
      <c r="A211" s="100">
        <v>210</v>
      </c>
      <c r="B211" s="57" t="s">
        <v>262</v>
      </c>
      <c r="D211" s="58">
        <f>'2020 Sum_Fall Order Form - V12'!$X$23</f>
        <v>0</v>
      </c>
      <c r="E211" s="58">
        <f>'2020 Sum_Fall Order Form - V12'!$X$23</f>
        <v>0</v>
      </c>
      <c r="F211" s="100" t="s">
        <v>645</v>
      </c>
      <c r="G211" s="61">
        <f>'2020 Sum_Fall Order Form - V12'!$Y$152</f>
        <v>0</v>
      </c>
      <c r="H211" s="60">
        <f>'2020 Sum_Fall Order Form - V12'!$G$18</f>
        <v>0</v>
      </c>
      <c r="J211" s="106">
        <v>18127</v>
      </c>
    </row>
    <row r="212" spans="1:10">
      <c r="A212" s="100">
        <v>211</v>
      </c>
      <c r="B212" s="57" t="s">
        <v>264</v>
      </c>
      <c r="D212" s="58">
        <f>'2020 Sum_Fall Order Form - V12'!$X$23</f>
        <v>0</v>
      </c>
      <c r="E212" s="58">
        <f>'2020 Sum_Fall Order Form - V12'!$X$23</f>
        <v>0</v>
      </c>
      <c r="F212" s="100">
        <v>1730707</v>
      </c>
      <c r="G212" s="61">
        <f>'2020 Sum_Fall Order Form - V12'!$X$153</f>
        <v>0</v>
      </c>
      <c r="H212" s="60">
        <f>'2020 Sum_Fall Order Form - V12'!$G$18</f>
        <v>0</v>
      </c>
      <c r="J212" s="106">
        <v>18130</v>
      </c>
    </row>
    <row r="213" spans="1:10">
      <c r="A213" s="100">
        <v>212</v>
      </c>
      <c r="B213" s="57" t="s">
        <v>264</v>
      </c>
      <c r="D213" s="58">
        <f>'2020 Sum_Fall Order Form - V12'!$X$23</f>
        <v>0</v>
      </c>
      <c r="E213" s="58">
        <f>'2020 Sum_Fall Order Form - V12'!$X$23</f>
        <v>0</v>
      </c>
      <c r="F213" s="100" t="s">
        <v>646</v>
      </c>
      <c r="G213" s="61">
        <f>'2020 Sum_Fall Order Form - V12'!$Y$153</f>
        <v>0</v>
      </c>
      <c r="H213" s="60">
        <f>'2020 Sum_Fall Order Form - V12'!$G$18</f>
        <v>0</v>
      </c>
      <c r="J213" s="106">
        <v>18129</v>
      </c>
    </row>
    <row r="214" spans="1:10">
      <c r="A214" s="100">
        <v>213</v>
      </c>
      <c r="B214" s="57" t="s">
        <v>266</v>
      </c>
      <c r="D214" s="58">
        <f>'2020 Sum_Fall Order Form - V12'!$X$23</f>
        <v>0</v>
      </c>
      <c r="E214" s="58">
        <f>'2020 Sum_Fall Order Form - V12'!$X$23</f>
        <v>0</v>
      </c>
      <c r="F214" s="100">
        <v>1730907</v>
      </c>
      <c r="G214" s="61">
        <f>'2020 Sum_Fall Order Form - V12'!$X$154</f>
        <v>0</v>
      </c>
      <c r="H214" s="60">
        <f>'2020 Sum_Fall Order Form - V12'!$G$18</f>
        <v>0</v>
      </c>
      <c r="J214" s="106">
        <v>18131</v>
      </c>
    </row>
    <row r="215" spans="1:10">
      <c r="A215" s="100">
        <v>214</v>
      </c>
      <c r="B215" s="57" t="s">
        <v>266</v>
      </c>
      <c r="D215" s="58">
        <f>'2020 Sum_Fall Order Form - V12'!$X$23</f>
        <v>0</v>
      </c>
      <c r="E215" s="58">
        <f>'2020 Sum_Fall Order Form - V12'!$X$23</f>
        <v>0</v>
      </c>
      <c r="F215" s="100" t="s">
        <v>647</v>
      </c>
      <c r="G215" s="61">
        <f>'2020 Sum_Fall Order Form - V12'!$Y$154</f>
        <v>0</v>
      </c>
      <c r="H215" s="60">
        <f>'2020 Sum_Fall Order Form - V12'!$G$18</f>
        <v>0</v>
      </c>
      <c r="J215" s="106">
        <v>18132</v>
      </c>
    </row>
    <row r="216" spans="1:10">
      <c r="A216" s="100">
        <v>215</v>
      </c>
      <c r="B216" s="57" t="s">
        <v>269</v>
      </c>
      <c r="D216" s="58">
        <f>'2020 Sum_Fall Order Form - V12'!$X$23</f>
        <v>0</v>
      </c>
      <c r="E216" s="58">
        <f>'2020 Sum_Fall Order Form - V12'!$X$23</f>
        <v>0</v>
      </c>
      <c r="F216" s="100">
        <v>1731017</v>
      </c>
      <c r="G216" s="61">
        <f>'2020 Sum_Fall Order Form - V12'!$X$155</f>
        <v>0</v>
      </c>
      <c r="H216" s="60">
        <f>'2020 Sum_Fall Order Form - V12'!$G$18</f>
        <v>0</v>
      </c>
      <c r="J216" s="106">
        <v>18133</v>
      </c>
    </row>
    <row r="217" spans="1:10">
      <c r="A217" s="100">
        <v>216</v>
      </c>
      <c r="B217" s="57" t="s">
        <v>269</v>
      </c>
      <c r="D217" s="58">
        <f>'2020 Sum_Fall Order Form - V12'!$X$23</f>
        <v>0</v>
      </c>
      <c r="E217" s="58">
        <f>'2020 Sum_Fall Order Form - V12'!$X$23</f>
        <v>0</v>
      </c>
      <c r="F217" s="100" t="s">
        <v>648</v>
      </c>
      <c r="G217" s="61">
        <f>'2020 Sum_Fall Order Form - V12'!$Y$155</f>
        <v>0</v>
      </c>
      <c r="H217" s="60">
        <f>'2020 Sum_Fall Order Form - V12'!$G$18</f>
        <v>0</v>
      </c>
      <c r="J217" s="106">
        <v>18134</v>
      </c>
    </row>
    <row r="218" spans="1:10">
      <c r="A218" s="100">
        <v>217</v>
      </c>
      <c r="B218" s="57" t="s">
        <v>272</v>
      </c>
      <c r="D218" s="58">
        <f>'2020 Sum_Fall Order Form - V12'!$X$23</f>
        <v>0</v>
      </c>
      <c r="E218" s="58">
        <f>'2020 Sum_Fall Order Form - V12'!$X$23</f>
        <v>0</v>
      </c>
      <c r="F218" s="100">
        <v>1731027</v>
      </c>
      <c r="G218" s="61">
        <f>'2020 Sum_Fall Order Form - V12'!$X$156</f>
        <v>0</v>
      </c>
      <c r="H218" s="60">
        <f>'2020 Sum_Fall Order Form - V12'!$G$18</f>
        <v>0</v>
      </c>
      <c r="J218" s="106">
        <v>18135</v>
      </c>
    </row>
    <row r="219" spans="1:10">
      <c r="A219" s="100">
        <v>218</v>
      </c>
      <c r="B219" s="57" t="s">
        <v>272</v>
      </c>
      <c r="D219" s="58">
        <f>'2020 Sum_Fall Order Form - V12'!$X$23</f>
        <v>0</v>
      </c>
      <c r="E219" s="58">
        <f>'2020 Sum_Fall Order Form - V12'!$X$23</f>
        <v>0</v>
      </c>
      <c r="F219" s="100" t="s">
        <v>649</v>
      </c>
      <c r="G219" s="61">
        <f>'2020 Sum_Fall Order Form - V12'!$Y$156</f>
        <v>0</v>
      </c>
      <c r="H219" s="60">
        <f>'2020 Sum_Fall Order Form - V12'!$G$18</f>
        <v>0</v>
      </c>
      <c r="J219" s="106">
        <v>18136</v>
      </c>
    </row>
    <row r="220" spans="1:10">
      <c r="A220" s="100">
        <v>219</v>
      </c>
      <c r="B220" s="57" t="s">
        <v>274</v>
      </c>
      <c r="D220" s="58">
        <f>'2020 Sum_Fall Order Form - V12'!$X$23</f>
        <v>0</v>
      </c>
      <c r="E220" s="58">
        <f>'2020 Sum_Fall Order Form - V12'!$X$23</f>
        <v>0</v>
      </c>
      <c r="F220" s="100">
        <v>1731047</v>
      </c>
      <c r="G220" s="61">
        <f>'2020 Sum_Fall Order Form - V12'!$X$157</f>
        <v>0</v>
      </c>
      <c r="H220" s="60">
        <f>'2020 Sum_Fall Order Form - V12'!$G$18</f>
        <v>0</v>
      </c>
      <c r="J220" s="106">
        <v>19892</v>
      </c>
    </row>
    <row r="221" spans="1:10">
      <c r="A221" s="100">
        <v>220</v>
      </c>
      <c r="B221" s="57" t="s">
        <v>274</v>
      </c>
      <c r="D221" s="58">
        <f>'2020 Sum_Fall Order Form - V12'!$X$23</f>
        <v>0</v>
      </c>
      <c r="E221" s="58">
        <f>'2020 Sum_Fall Order Form - V12'!$X$23</f>
        <v>0</v>
      </c>
      <c r="F221" s="100" t="s">
        <v>650</v>
      </c>
      <c r="G221" s="61">
        <f>'2020 Sum_Fall Order Form - V12'!$Y$157</f>
        <v>0</v>
      </c>
      <c r="H221" s="60">
        <f>'2020 Sum_Fall Order Form - V12'!$G$18</f>
        <v>0</v>
      </c>
      <c r="J221" s="106">
        <v>19891</v>
      </c>
    </row>
    <row r="222" spans="1:10">
      <c r="A222" s="100">
        <v>221</v>
      </c>
      <c r="B222" s="57" t="s">
        <v>276</v>
      </c>
      <c r="D222" s="58">
        <f>'2020 Sum_Fall Order Form - V12'!$X$23</f>
        <v>0</v>
      </c>
      <c r="E222" s="58">
        <f>'2020 Sum_Fall Order Form - V12'!$X$23</f>
        <v>0</v>
      </c>
      <c r="F222" s="100">
        <v>1730997</v>
      </c>
      <c r="G222" s="61">
        <f>'2020 Sum_Fall Order Form - V12'!$X$158</f>
        <v>0</v>
      </c>
      <c r="H222" s="60">
        <f>'2020 Sum_Fall Order Form - V12'!$G$18</f>
        <v>0</v>
      </c>
      <c r="J222" s="106">
        <v>18137</v>
      </c>
    </row>
    <row r="223" spans="1:10">
      <c r="A223" s="100">
        <v>222</v>
      </c>
      <c r="B223" s="57" t="s">
        <v>276</v>
      </c>
      <c r="D223" s="58">
        <f>'2020 Sum_Fall Order Form - V12'!$X$23</f>
        <v>0</v>
      </c>
      <c r="E223" s="58">
        <f>'2020 Sum_Fall Order Form - V12'!$X$23</f>
        <v>0</v>
      </c>
      <c r="F223" s="100" t="s">
        <v>651</v>
      </c>
      <c r="G223" s="61">
        <f>'2020 Sum_Fall Order Form - V12'!$Y$158</f>
        <v>0</v>
      </c>
      <c r="H223" s="60">
        <f>'2020 Sum_Fall Order Form - V12'!$G$18</f>
        <v>0</v>
      </c>
      <c r="J223" s="106">
        <v>18138</v>
      </c>
    </row>
    <row r="224" spans="1:10">
      <c r="A224" s="100">
        <v>223</v>
      </c>
      <c r="B224" s="57" t="s">
        <v>279</v>
      </c>
      <c r="D224" s="58">
        <f>'2020 Sum_Fall Order Form - V12'!$X$23</f>
        <v>0</v>
      </c>
      <c r="E224" s="58">
        <f>'2020 Sum_Fall Order Form - V12'!$X$23</f>
        <v>0</v>
      </c>
      <c r="F224" s="100">
        <v>1731227</v>
      </c>
      <c r="G224" s="61">
        <f>'2020 Sum_Fall Order Form - V12'!$X$159</f>
        <v>0</v>
      </c>
      <c r="H224" s="60">
        <f>'2020 Sum_Fall Order Form - V12'!$G$18</f>
        <v>0</v>
      </c>
      <c r="J224" s="106">
        <v>18139</v>
      </c>
    </row>
    <row r="225" spans="1:10">
      <c r="A225" s="100">
        <v>224</v>
      </c>
      <c r="B225" s="57" t="s">
        <v>279</v>
      </c>
      <c r="D225" s="58">
        <f>'2020 Sum_Fall Order Form - V12'!$X$23</f>
        <v>0</v>
      </c>
      <c r="E225" s="58">
        <f>'2020 Sum_Fall Order Form - V12'!$X$23</f>
        <v>0</v>
      </c>
      <c r="F225" s="100" t="s">
        <v>652</v>
      </c>
      <c r="G225" s="61">
        <f>'2020 Sum_Fall Order Form - V12'!$Y$159</f>
        <v>0</v>
      </c>
      <c r="H225" s="60">
        <f>'2020 Sum_Fall Order Form - V12'!$G$18</f>
        <v>0</v>
      </c>
      <c r="J225" s="106">
        <v>18140</v>
      </c>
    </row>
    <row r="226" spans="1:10">
      <c r="A226" s="100">
        <v>225</v>
      </c>
      <c r="B226" s="57" t="s">
        <v>282</v>
      </c>
      <c r="D226" s="58">
        <f>'2020 Sum_Fall Order Form - V12'!$X$23</f>
        <v>0</v>
      </c>
      <c r="E226" s="58">
        <f>'2020 Sum_Fall Order Form - V12'!$X$23</f>
        <v>0</v>
      </c>
      <c r="F226" s="100">
        <v>1731277</v>
      </c>
      <c r="G226" s="61">
        <f>'2020 Sum_Fall Order Form - V12'!$X$160</f>
        <v>0</v>
      </c>
      <c r="H226" s="60">
        <f>'2020 Sum_Fall Order Form - V12'!$G$18</f>
        <v>0</v>
      </c>
      <c r="J226" s="106">
        <v>18141</v>
      </c>
    </row>
    <row r="227" spans="1:10">
      <c r="A227" s="100">
        <v>226</v>
      </c>
      <c r="B227" s="57" t="s">
        <v>282</v>
      </c>
      <c r="D227" s="58">
        <f>'2020 Sum_Fall Order Form - V12'!$X$23</f>
        <v>0</v>
      </c>
      <c r="E227" s="58">
        <f>'2020 Sum_Fall Order Form - V12'!$X$23</f>
        <v>0</v>
      </c>
      <c r="F227" s="100" t="s">
        <v>653</v>
      </c>
      <c r="G227" s="61">
        <f>'2020 Sum_Fall Order Form - V12'!$Y$160</f>
        <v>0</v>
      </c>
      <c r="H227" s="60">
        <f>'2020 Sum_Fall Order Form - V12'!$G$18</f>
        <v>0</v>
      </c>
      <c r="J227" s="106">
        <v>18142</v>
      </c>
    </row>
    <row r="228" spans="1:10">
      <c r="A228" s="100">
        <v>227</v>
      </c>
      <c r="B228" s="57" t="s">
        <v>284</v>
      </c>
      <c r="D228" s="58">
        <f>'2020 Sum_Fall Order Form - V12'!$X$23</f>
        <v>0</v>
      </c>
      <c r="E228" s="58">
        <f>'2020 Sum_Fall Order Form - V12'!$X$23</f>
        <v>0</v>
      </c>
      <c r="F228" s="100">
        <v>1731327</v>
      </c>
      <c r="G228" s="61">
        <f>'2020 Sum_Fall Order Form - V12'!$X$161</f>
        <v>0</v>
      </c>
      <c r="H228" s="60">
        <f>'2020 Sum_Fall Order Form - V12'!$G$18</f>
        <v>0</v>
      </c>
      <c r="J228" s="106">
        <v>18143</v>
      </c>
    </row>
    <row r="229" spans="1:10">
      <c r="A229" s="100">
        <v>228</v>
      </c>
      <c r="B229" s="57" t="s">
        <v>284</v>
      </c>
      <c r="D229" s="58">
        <f>'2020 Sum_Fall Order Form - V12'!$X$23</f>
        <v>0</v>
      </c>
      <c r="E229" s="58">
        <f>'2020 Sum_Fall Order Form - V12'!$X$23</f>
        <v>0</v>
      </c>
      <c r="F229" s="100" t="s">
        <v>654</v>
      </c>
      <c r="G229" s="61">
        <f>'2020 Sum_Fall Order Form - V12'!$Y$161</f>
        <v>0</v>
      </c>
      <c r="H229" s="60">
        <f>'2020 Sum_Fall Order Form - V12'!$G$18</f>
        <v>0</v>
      </c>
      <c r="J229" s="106">
        <v>18144</v>
      </c>
    </row>
    <row r="230" spans="1:10">
      <c r="A230" s="100">
        <v>229</v>
      </c>
      <c r="B230" s="57" t="s">
        <v>286</v>
      </c>
      <c r="D230" s="58">
        <f>'2020 Sum_Fall Order Form - V12'!$X$23</f>
        <v>0</v>
      </c>
      <c r="E230" s="58">
        <f>'2020 Sum_Fall Order Form - V12'!$X$23</f>
        <v>0</v>
      </c>
      <c r="F230" s="100">
        <v>1731347</v>
      </c>
      <c r="G230" s="61">
        <f>'2020 Sum_Fall Order Form - V12'!$X$162</f>
        <v>0</v>
      </c>
      <c r="H230" s="60">
        <f>'2020 Sum_Fall Order Form - V12'!$G$18</f>
        <v>0</v>
      </c>
      <c r="J230" s="106">
        <v>19894</v>
      </c>
    </row>
    <row r="231" spans="1:10">
      <c r="A231" s="100">
        <v>230</v>
      </c>
      <c r="B231" s="57" t="s">
        <v>286</v>
      </c>
      <c r="D231" s="58">
        <f>'2020 Sum_Fall Order Form - V12'!$X$23</f>
        <v>0</v>
      </c>
      <c r="E231" s="58">
        <f>'2020 Sum_Fall Order Form - V12'!$X$23</f>
        <v>0</v>
      </c>
      <c r="F231" s="100" t="s">
        <v>655</v>
      </c>
      <c r="G231" s="61">
        <f>'2020 Sum_Fall Order Form - V12'!$Y$162</f>
        <v>0</v>
      </c>
      <c r="H231" s="60">
        <f>'2020 Sum_Fall Order Form - V12'!$G$18</f>
        <v>0</v>
      </c>
      <c r="J231" s="106">
        <v>19893</v>
      </c>
    </row>
    <row r="232" spans="1:10">
      <c r="A232" s="100">
        <v>231</v>
      </c>
      <c r="B232" s="57" t="s">
        <v>287</v>
      </c>
      <c r="D232" s="58">
        <f>'2020 Sum_Fall Order Form - V12'!$X$23</f>
        <v>0</v>
      </c>
      <c r="E232" s="58">
        <f>'2020 Sum_Fall Order Form - V12'!$X$23</f>
        <v>0</v>
      </c>
      <c r="F232" s="100">
        <v>1731337</v>
      </c>
      <c r="G232" s="61">
        <f>'2020 Sum_Fall Order Form - V12'!$X$163</f>
        <v>0</v>
      </c>
      <c r="H232" s="60">
        <f>'2020 Sum_Fall Order Form - V12'!$G$18</f>
        <v>0</v>
      </c>
      <c r="J232" s="106">
        <v>18248</v>
      </c>
    </row>
    <row r="233" spans="1:10">
      <c r="A233" s="100">
        <v>232</v>
      </c>
      <c r="B233" s="57" t="s">
        <v>287</v>
      </c>
      <c r="D233" s="58">
        <f>'2020 Sum_Fall Order Form - V12'!$X$23</f>
        <v>0</v>
      </c>
      <c r="E233" s="58">
        <f>'2020 Sum_Fall Order Form - V12'!$X$23</f>
        <v>0</v>
      </c>
      <c r="F233" s="100" t="s">
        <v>656</v>
      </c>
      <c r="G233" s="61">
        <f>'2020 Sum_Fall Order Form - V12'!$Y$163</f>
        <v>0</v>
      </c>
      <c r="H233" s="60">
        <f>'2020 Sum_Fall Order Form - V12'!$G$18</f>
        <v>0</v>
      </c>
      <c r="J233" s="106">
        <v>18249</v>
      </c>
    </row>
    <row r="234" spans="1:10">
      <c r="A234" s="100">
        <v>233</v>
      </c>
      <c r="B234" s="57" t="s">
        <v>289</v>
      </c>
      <c r="D234" s="58">
        <f>'2020 Sum_Fall Order Form - V12'!$X$23</f>
        <v>0</v>
      </c>
      <c r="E234" s="58">
        <f>'2020 Sum_Fall Order Form - V12'!$X$23</f>
        <v>0</v>
      </c>
      <c r="F234" s="100">
        <v>1731407</v>
      </c>
      <c r="G234" s="61">
        <f>'2020 Sum_Fall Order Form - V12'!$X$164</f>
        <v>0</v>
      </c>
      <c r="H234" s="60">
        <f>'2020 Sum_Fall Order Form - V12'!$G$18</f>
        <v>0</v>
      </c>
      <c r="J234" s="106">
        <v>18146</v>
      </c>
    </row>
    <row r="235" spans="1:10">
      <c r="A235" s="100">
        <v>234</v>
      </c>
      <c r="B235" s="57" t="s">
        <v>289</v>
      </c>
      <c r="D235" s="58">
        <f>'2020 Sum_Fall Order Form - V12'!$X$23</f>
        <v>0</v>
      </c>
      <c r="E235" s="58">
        <f>'2020 Sum_Fall Order Form - V12'!$X$23</f>
        <v>0</v>
      </c>
      <c r="F235" s="100" t="s">
        <v>657</v>
      </c>
      <c r="G235" s="61">
        <f>'2020 Sum_Fall Order Form - V12'!$Y$164</f>
        <v>0</v>
      </c>
      <c r="H235" s="60">
        <f>'2020 Sum_Fall Order Form - V12'!$G$18</f>
        <v>0</v>
      </c>
      <c r="J235" s="106">
        <v>18145</v>
      </c>
    </row>
    <row r="236" spans="1:10">
      <c r="A236" s="100">
        <v>235</v>
      </c>
      <c r="B236" s="57" t="s">
        <v>291</v>
      </c>
      <c r="D236" s="58">
        <f>'2020 Sum_Fall Order Form - V12'!$X$23</f>
        <v>0</v>
      </c>
      <c r="E236" s="58">
        <f>'2020 Sum_Fall Order Form - V12'!$X$23</f>
        <v>0</v>
      </c>
      <c r="F236" s="100">
        <v>1731807</v>
      </c>
      <c r="G236" s="61">
        <f>'2020 Sum_Fall Order Form - V12'!$X$165</f>
        <v>0</v>
      </c>
      <c r="H236" s="60">
        <f>'2020 Sum_Fall Order Form - V12'!$G$18</f>
        <v>0</v>
      </c>
      <c r="J236" s="106">
        <v>18148</v>
      </c>
    </row>
    <row r="237" spans="1:10">
      <c r="A237" s="100">
        <v>236</v>
      </c>
      <c r="B237" s="57" t="s">
        <v>291</v>
      </c>
      <c r="D237" s="58">
        <f>'2020 Sum_Fall Order Form - V12'!$X$23</f>
        <v>0</v>
      </c>
      <c r="E237" s="58">
        <f>'2020 Sum_Fall Order Form - V12'!$X$23</f>
        <v>0</v>
      </c>
      <c r="F237" s="100" t="s">
        <v>658</v>
      </c>
      <c r="G237" s="61">
        <f>'2020 Sum_Fall Order Form - V12'!$Y$165</f>
        <v>0</v>
      </c>
      <c r="H237" s="60">
        <f>'2020 Sum_Fall Order Form - V12'!$G$18</f>
        <v>0</v>
      </c>
      <c r="J237" s="106">
        <v>18147</v>
      </c>
    </row>
    <row r="238" spans="1:10">
      <c r="A238" s="100">
        <v>237</v>
      </c>
      <c r="B238" s="57" t="s">
        <v>292</v>
      </c>
      <c r="D238" s="58">
        <f>'2020 Sum_Fall Order Form - V12'!$X$23</f>
        <v>0</v>
      </c>
      <c r="E238" s="58">
        <f>'2020 Sum_Fall Order Form - V12'!$X$23</f>
        <v>0</v>
      </c>
      <c r="F238" s="100">
        <v>1731427</v>
      </c>
      <c r="G238" s="61">
        <f>'2020 Sum_Fall Order Form - V12'!$X$166</f>
        <v>0</v>
      </c>
      <c r="H238" s="60">
        <f>'2020 Sum_Fall Order Form - V12'!$G$18</f>
        <v>0</v>
      </c>
      <c r="J238" s="106">
        <v>18149</v>
      </c>
    </row>
    <row r="239" spans="1:10">
      <c r="A239" s="100">
        <v>238</v>
      </c>
      <c r="B239" s="57" t="s">
        <v>292</v>
      </c>
      <c r="D239" s="58">
        <f>'2020 Sum_Fall Order Form - V12'!$X$23</f>
        <v>0</v>
      </c>
      <c r="E239" s="58">
        <f>'2020 Sum_Fall Order Form - V12'!$X$23</f>
        <v>0</v>
      </c>
      <c r="F239" s="100" t="s">
        <v>659</v>
      </c>
      <c r="G239" s="61">
        <f>'2020 Sum_Fall Order Form - V12'!$Y$166</f>
        <v>0</v>
      </c>
      <c r="H239" s="60">
        <f>'2020 Sum_Fall Order Form - V12'!$G$18</f>
        <v>0</v>
      </c>
      <c r="J239" s="106">
        <v>18150</v>
      </c>
    </row>
    <row r="240" spans="1:10">
      <c r="A240" s="100">
        <v>239</v>
      </c>
      <c r="B240" s="57" t="s">
        <v>295</v>
      </c>
      <c r="D240" s="58">
        <f>'2020 Sum_Fall Order Form - V12'!$X$23</f>
        <v>0</v>
      </c>
      <c r="E240" s="58">
        <f>'2020 Sum_Fall Order Form - V12'!$X$23</f>
        <v>0</v>
      </c>
      <c r="F240" s="100">
        <v>1731557</v>
      </c>
      <c r="G240" s="61">
        <f>'2020 Sum_Fall Order Form - V12'!$X$167</f>
        <v>0</v>
      </c>
      <c r="H240" s="60">
        <f>'2020 Sum_Fall Order Form - V12'!$G$18</f>
        <v>0</v>
      </c>
      <c r="J240" s="106">
        <v>18154</v>
      </c>
    </row>
    <row r="241" spans="1:10">
      <c r="A241" s="100">
        <v>240</v>
      </c>
      <c r="B241" s="57" t="s">
        <v>295</v>
      </c>
      <c r="D241" s="58">
        <f>'2020 Sum_Fall Order Form - V12'!$X$23</f>
        <v>0</v>
      </c>
      <c r="E241" s="58">
        <f>'2020 Sum_Fall Order Form - V12'!$X$23</f>
        <v>0</v>
      </c>
      <c r="F241" s="100" t="s">
        <v>660</v>
      </c>
      <c r="G241" s="61">
        <f>'2020 Sum_Fall Order Form - V12'!$Y$167</f>
        <v>0</v>
      </c>
      <c r="H241" s="60">
        <f>'2020 Sum_Fall Order Form - V12'!$G$18</f>
        <v>0</v>
      </c>
      <c r="J241" s="106">
        <v>18153</v>
      </c>
    </row>
    <row r="242" spans="1:10">
      <c r="A242" s="100">
        <v>241</v>
      </c>
      <c r="B242" s="57" t="s">
        <v>298</v>
      </c>
      <c r="D242" s="58">
        <f>'2020 Sum_Fall Order Form - V12'!$X$23</f>
        <v>0</v>
      </c>
      <c r="E242" s="58">
        <f>'2020 Sum_Fall Order Form - V12'!$X$23</f>
        <v>0</v>
      </c>
      <c r="F242" s="100">
        <v>1732147</v>
      </c>
      <c r="G242" s="61">
        <f>'2020 Sum_Fall Order Form - V12'!$X$169</f>
        <v>0</v>
      </c>
      <c r="H242" s="60">
        <f>'2020 Sum_Fall Order Form - V12'!$G$18</f>
        <v>0</v>
      </c>
      <c r="J242" s="106">
        <v>18155</v>
      </c>
    </row>
    <row r="243" spans="1:10">
      <c r="A243" s="100">
        <v>242</v>
      </c>
      <c r="B243" s="57" t="s">
        <v>298</v>
      </c>
      <c r="D243" s="58">
        <f>'2020 Sum_Fall Order Form - V12'!$X$23</f>
        <v>0</v>
      </c>
      <c r="E243" s="58">
        <f>'2020 Sum_Fall Order Form - V12'!$X$23</f>
        <v>0</v>
      </c>
      <c r="F243" s="100" t="s">
        <v>661</v>
      </c>
      <c r="G243" s="61">
        <f>'2020 Sum_Fall Order Form - V12'!$Y$169</f>
        <v>0</v>
      </c>
      <c r="H243" s="60">
        <f>'2020 Sum_Fall Order Form - V12'!$G$18</f>
        <v>0</v>
      </c>
      <c r="J243" s="106">
        <v>18156</v>
      </c>
    </row>
    <row r="244" spans="1:10">
      <c r="A244" s="100">
        <v>243</v>
      </c>
      <c r="B244" s="57" t="s">
        <v>301</v>
      </c>
      <c r="D244" s="58">
        <f>'2020 Sum_Fall Order Form - V12'!$X$23</f>
        <v>0</v>
      </c>
      <c r="E244" s="58">
        <f>'2020 Sum_Fall Order Form - V12'!$X$23</f>
        <v>0</v>
      </c>
      <c r="F244" s="100">
        <v>1732167</v>
      </c>
      <c r="G244" s="61">
        <f>'2020 Sum_Fall Order Form - V12'!$X$170</f>
        <v>0</v>
      </c>
      <c r="H244" s="60">
        <f>'2020 Sum_Fall Order Form - V12'!$G$18</f>
        <v>0</v>
      </c>
      <c r="J244" s="106">
        <v>18159</v>
      </c>
    </row>
    <row r="245" spans="1:10">
      <c r="A245" s="100">
        <v>244</v>
      </c>
      <c r="B245" s="57" t="s">
        <v>301</v>
      </c>
      <c r="D245" s="58">
        <f>'2020 Sum_Fall Order Form - V12'!$X$23</f>
        <v>0</v>
      </c>
      <c r="E245" s="58">
        <f>'2020 Sum_Fall Order Form - V12'!$X$23</f>
        <v>0</v>
      </c>
      <c r="F245" s="100" t="s">
        <v>662</v>
      </c>
      <c r="G245" s="61">
        <f>'2020 Sum_Fall Order Form - V12'!$Y$170</f>
        <v>0</v>
      </c>
      <c r="H245" s="60">
        <f>'2020 Sum_Fall Order Form - V12'!$G$18</f>
        <v>0</v>
      </c>
      <c r="J245" s="106">
        <v>18160</v>
      </c>
    </row>
    <row r="246" spans="1:10">
      <c r="A246" s="100">
        <v>245</v>
      </c>
      <c r="B246" s="57" t="s">
        <v>304</v>
      </c>
      <c r="D246" s="58">
        <f>'2020 Sum_Fall Order Form - V12'!$X$23</f>
        <v>0</v>
      </c>
      <c r="E246" s="58">
        <f>'2020 Sum_Fall Order Form - V12'!$X$23</f>
        <v>0</v>
      </c>
      <c r="F246" s="100">
        <v>1732177</v>
      </c>
      <c r="G246" s="61">
        <f>'2020 Sum_Fall Order Form - V12'!$X$171</f>
        <v>0</v>
      </c>
      <c r="H246" s="60">
        <f>'2020 Sum_Fall Order Form - V12'!$G$18</f>
        <v>0</v>
      </c>
      <c r="J246" s="106">
        <v>18161</v>
      </c>
    </row>
    <row r="247" spans="1:10">
      <c r="A247" s="100">
        <v>246</v>
      </c>
      <c r="B247" s="57" t="s">
        <v>304</v>
      </c>
      <c r="D247" s="58">
        <f>'2020 Sum_Fall Order Form - V12'!$X$23</f>
        <v>0</v>
      </c>
      <c r="E247" s="58">
        <f>'2020 Sum_Fall Order Form - V12'!$X$23</f>
        <v>0</v>
      </c>
      <c r="F247" s="100" t="s">
        <v>663</v>
      </c>
      <c r="G247" s="61">
        <f>'2020 Sum_Fall Order Form - V12'!$Y$171</f>
        <v>0</v>
      </c>
      <c r="H247" s="60">
        <f>'2020 Sum_Fall Order Form - V12'!$G$18</f>
        <v>0</v>
      </c>
      <c r="J247" s="106">
        <v>18162</v>
      </c>
    </row>
    <row r="248" spans="1:10">
      <c r="A248" s="100">
        <v>247</v>
      </c>
      <c r="B248" s="57" t="s">
        <v>308</v>
      </c>
      <c r="D248" s="58">
        <f>'2020 Sum_Fall Order Form - V12'!$X$23</f>
        <v>0</v>
      </c>
      <c r="E248" s="58">
        <f>'2020 Sum_Fall Order Form - V12'!$X$23</f>
        <v>0</v>
      </c>
      <c r="F248" s="100">
        <v>7532857</v>
      </c>
      <c r="G248" s="61">
        <f>'2020 Sum_Fall Order Form - V12'!$X$173</f>
        <v>0</v>
      </c>
      <c r="H248" s="60">
        <f>'2020 Sum_Fall Order Form - V12'!$G$18</f>
        <v>0</v>
      </c>
      <c r="J248" s="106">
        <v>19629</v>
      </c>
    </row>
    <row r="249" spans="1:10">
      <c r="A249" s="100">
        <v>248</v>
      </c>
      <c r="B249" s="57" t="s">
        <v>308</v>
      </c>
      <c r="D249" s="58">
        <f>'2020 Sum_Fall Order Form - V12'!$X$23</f>
        <v>0</v>
      </c>
      <c r="E249" s="58">
        <f>'2020 Sum_Fall Order Form - V12'!$X$23</f>
        <v>0</v>
      </c>
      <c r="F249" s="100" t="s">
        <v>664</v>
      </c>
      <c r="G249" s="61">
        <f>'2020 Sum_Fall Order Form - V12'!$Y$173</f>
        <v>0</v>
      </c>
      <c r="H249" s="60">
        <f>'2020 Sum_Fall Order Form - V12'!$G$18</f>
        <v>0</v>
      </c>
      <c r="J249" s="106">
        <v>19630</v>
      </c>
    </row>
    <row r="250" spans="1:10">
      <c r="A250" s="100">
        <v>249</v>
      </c>
      <c r="B250" s="57" t="s">
        <v>310</v>
      </c>
      <c r="D250" s="58">
        <f>'2020 Sum_Fall Order Form - V12'!$X$23</f>
        <v>0</v>
      </c>
      <c r="E250" s="58">
        <f>'2020 Sum_Fall Order Form - V12'!$X$23</f>
        <v>0</v>
      </c>
      <c r="F250" s="100">
        <v>7532977</v>
      </c>
      <c r="G250" s="61">
        <f>'2020 Sum_Fall Order Form - V12'!$X$174</f>
        <v>0</v>
      </c>
      <c r="H250" s="60">
        <f>'2020 Sum_Fall Order Form - V12'!$G$18</f>
        <v>0</v>
      </c>
      <c r="J250" s="106">
        <v>19631</v>
      </c>
    </row>
    <row r="251" spans="1:10">
      <c r="A251" s="100">
        <v>250</v>
      </c>
      <c r="B251" s="57" t="s">
        <v>310</v>
      </c>
      <c r="D251" s="58">
        <f>'2020 Sum_Fall Order Form - V12'!$X$23</f>
        <v>0</v>
      </c>
      <c r="E251" s="58">
        <f>'2020 Sum_Fall Order Form - V12'!$X$23</f>
        <v>0</v>
      </c>
      <c r="F251" s="100" t="s">
        <v>665</v>
      </c>
      <c r="G251" s="61">
        <f>'2020 Sum_Fall Order Form - V12'!$Y$174</f>
        <v>0</v>
      </c>
      <c r="H251" s="60">
        <f>'2020 Sum_Fall Order Form - V12'!$G$18</f>
        <v>0</v>
      </c>
      <c r="J251" s="106">
        <v>19632</v>
      </c>
    </row>
    <row r="252" spans="1:10">
      <c r="A252" s="100">
        <v>251</v>
      </c>
      <c r="B252" s="57" t="s">
        <v>312</v>
      </c>
      <c r="D252" s="58">
        <f>'2020 Sum_Fall Order Form - V12'!$X$23</f>
        <v>0</v>
      </c>
      <c r="E252" s="58">
        <f>'2020 Sum_Fall Order Form - V12'!$X$23</f>
        <v>0</v>
      </c>
      <c r="F252" s="100">
        <v>1733107</v>
      </c>
      <c r="G252" s="61">
        <f>'2020 Sum_Fall Order Form - V12'!$X$175</f>
        <v>0</v>
      </c>
      <c r="H252" s="60">
        <f>'2020 Sum_Fall Order Form - V12'!$G$18</f>
        <v>0</v>
      </c>
      <c r="J252" s="106">
        <v>5307</v>
      </c>
    </row>
    <row r="253" spans="1:10">
      <c r="A253" s="100">
        <v>252</v>
      </c>
      <c r="B253" s="57" t="s">
        <v>312</v>
      </c>
      <c r="D253" s="58">
        <f>'2020 Sum_Fall Order Form - V12'!$X$23</f>
        <v>0</v>
      </c>
      <c r="E253" s="58">
        <f>'2020 Sum_Fall Order Form - V12'!$X$23</f>
        <v>0</v>
      </c>
      <c r="F253" s="100" t="s">
        <v>666</v>
      </c>
      <c r="G253" s="61">
        <f>'2020 Sum_Fall Order Form - V12'!$Y$175</f>
        <v>0</v>
      </c>
      <c r="H253" s="60">
        <f>'2020 Sum_Fall Order Form - V12'!$G$18</f>
        <v>0</v>
      </c>
      <c r="J253" s="106">
        <v>5814</v>
      </c>
    </row>
    <row r="254" spans="1:10">
      <c r="A254" s="100">
        <v>253</v>
      </c>
      <c r="B254" s="57" t="s">
        <v>313</v>
      </c>
      <c r="D254" s="58">
        <f>'2020 Sum_Fall Order Form - V12'!$X$23</f>
        <v>0</v>
      </c>
      <c r="E254" s="58">
        <f>'2020 Sum_Fall Order Form - V12'!$X$23</f>
        <v>0</v>
      </c>
      <c r="F254" s="100">
        <v>1733307</v>
      </c>
      <c r="G254" s="61">
        <f>'2020 Sum_Fall Order Form - V12'!$X$176</f>
        <v>0</v>
      </c>
      <c r="H254" s="60">
        <f>'2020 Sum_Fall Order Form - V12'!$G$18</f>
        <v>0</v>
      </c>
      <c r="J254" s="106">
        <v>5394</v>
      </c>
    </row>
    <row r="255" spans="1:10">
      <c r="A255" s="100">
        <v>254</v>
      </c>
      <c r="B255" s="57" t="s">
        <v>313</v>
      </c>
      <c r="D255" s="58">
        <f>'2020 Sum_Fall Order Form - V12'!$X$23</f>
        <v>0</v>
      </c>
      <c r="E255" s="58">
        <f>'2020 Sum_Fall Order Form - V12'!$X$23</f>
        <v>0</v>
      </c>
      <c r="F255" s="100" t="s">
        <v>667</v>
      </c>
      <c r="G255" s="61">
        <f>'2020 Sum_Fall Order Form - V12'!$Y$176</f>
        <v>0</v>
      </c>
      <c r="H255" s="60">
        <f>'2020 Sum_Fall Order Form - V12'!$G$18</f>
        <v>0</v>
      </c>
      <c r="J255" s="106">
        <v>5815</v>
      </c>
    </row>
    <row r="256" spans="1:10">
      <c r="A256" s="100">
        <v>255</v>
      </c>
      <c r="B256" s="57" t="s">
        <v>313</v>
      </c>
      <c r="D256" s="58">
        <f>'2020 Sum_Fall Order Form - V12'!$X$23</f>
        <v>0</v>
      </c>
      <c r="E256" s="58">
        <f>'2020 Sum_Fall Order Form - V12'!$X$23</f>
        <v>0</v>
      </c>
      <c r="F256" s="100">
        <v>7533307</v>
      </c>
      <c r="G256" s="61">
        <f>'2020 Sum_Fall Order Form - V12'!$X$177</f>
        <v>0</v>
      </c>
      <c r="H256" s="60">
        <f>'2020 Sum_Fall Order Form - V12'!$G$18</f>
        <v>0</v>
      </c>
      <c r="J256" s="106">
        <v>19634</v>
      </c>
    </row>
    <row r="257" spans="1:10">
      <c r="A257" s="100">
        <v>256</v>
      </c>
      <c r="B257" s="57" t="s">
        <v>313</v>
      </c>
      <c r="D257" s="58">
        <f>'2020 Sum_Fall Order Form - V12'!$X$23</f>
        <v>0</v>
      </c>
      <c r="E257" s="58">
        <f>'2020 Sum_Fall Order Form - V12'!$X$23</f>
        <v>0</v>
      </c>
      <c r="F257" s="100" t="s">
        <v>668</v>
      </c>
      <c r="G257" s="61">
        <f>'2020 Sum_Fall Order Form - V12'!$Y$177</f>
        <v>0</v>
      </c>
      <c r="H257" s="60">
        <f>'2020 Sum_Fall Order Form - V12'!$G$18</f>
        <v>0</v>
      </c>
      <c r="J257" s="106">
        <v>19633</v>
      </c>
    </row>
    <row r="258" spans="1:10">
      <c r="A258" s="100">
        <v>257</v>
      </c>
      <c r="B258" s="57" t="s">
        <v>315</v>
      </c>
      <c r="D258" s="58">
        <f>'2020 Sum_Fall Order Form - V12'!$X$23</f>
        <v>0</v>
      </c>
      <c r="E258" s="58">
        <f>'2020 Sum_Fall Order Form - V12'!$X$23</f>
        <v>0</v>
      </c>
      <c r="F258" s="100">
        <v>7133604</v>
      </c>
      <c r="G258" s="61">
        <f>'2020 Sum_Fall Order Form - V12'!$X$178</f>
        <v>0</v>
      </c>
      <c r="H258" s="60">
        <f>'2020 Sum_Fall Order Form - V12'!$G$18</f>
        <v>0</v>
      </c>
      <c r="J258" s="106">
        <v>19715</v>
      </c>
    </row>
    <row r="259" spans="1:10">
      <c r="A259" s="100">
        <v>258</v>
      </c>
      <c r="B259" s="57" t="s">
        <v>315</v>
      </c>
      <c r="D259" s="58">
        <f>'2020 Sum_Fall Order Form - V12'!$X$23</f>
        <v>0</v>
      </c>
      <c r="E259" s="58">
        <f>'2020 Sum_Fall Order Form - V12'!$X$23</f>
        <v>0</v>
      </c>
      <c r="F259" s="100" t="s">
        <v>669</v>
      </c>
      <c r="G259" s="61">
        <f>'2020 Sum_Fall Order Form - V12'!$Y$178</f>
        <v>0</v>
      </c>
      <c r="H259" s="60">
        <f>'2020 Sum_Fall Order Form - V12'!$G$18</f>
        <v>0</v>
      </c>
      <c r="J259" s="106">
        <v>19716</v>
      </c>
    </row>
    <row r="260" spans="1:10">
      <c r="A260" s="100">
        <v>259</v>
      </c>
      <c r="B260" s="57" t="s">
        <v>318</v>
      </c>
      <c r="D260" s="58">
        <f>'2020 Sum_Fall Order Form - V12'!$X$23</f>
        <v>0</v>
      </c>
      <c r="E260" s="58">
        <f>'2020 Sum_Fall Order Form - V12'!$X$23</f>
        <v>0</v>
      </c>
      <c r="F260" s="100">
        <v>1734207</v>
      </c>
      <c r="G260" s="61">
        <f>'2020 Sum_Fall Order Form - V12'!$X$179</f>
        <v>0</v>
      </c>
      <c r="H260" s="60">
        <f>'2020 Sum_Fall Order Form - V12'!$G$18</f>
        <v>0</v>
      </c>
      <c r="J260" s="106">
        <v>5324</v>
      </c>
    </row>
    <row r="261" spans="1:10">
      <c r="A261" s="100">
        <v>260</v>
      </c>
      <c r="B261" s="57" t="s">
        <v>318</v>
      </c>
      <c r="D261" s="58">
        <f>'2020 Sum_Fall Order Form - V12'!$X$23</f>
        <v>0</v>
      </c>
      <c r="E261" s="58">
        <f>'2020 Sum_Fall Order Form - V12'!$X$23</f>
        <v>0</v>
      </c>
      <c r="F261" s="100" t="s">
        <v>670</v>
      </c>
      <c r="G261" s="61">
        <f>'2020 Sum_Fall Order Form - V12'!$Y$179</f>
        <v>0</v>
      </c>
      <c r="H261" s="60">
        <f>'2020 Sum_Fall Order Form - V12'!$G$18</f>
        <v>0</v>
      </c>
      <c r="J261" s="106">
        <v>5818</v>
      </c>
    </row>
    <row r="262" spans="1:10">
      <c r="A262" s="100">
        <v>261</v>
      </c>
      <c r="B262" s="57" t="s">
        <v>671</v>
      </c>
      <c r="D262" s="58">
        <f>'2020 Sum_Fall Order Form - V12'!$X$23</f>
        <v>0</v>
      </c>
      <c r="E262" s="58">
        <f>'2020 Sum_Fall Order Form - V12'!$X$23</f>
        <v>0</v>
      </c>
      <c r="F262" s="100">
        <v>1733937</v>
      </c>
      <c r="G262" s="61">
        <f>'2020 Sum_Fall Order Form - V12'!$X$180</f>
        <v>0</v>
      </c>
      <c r="H262" s="60">
        <f>'2020 Sum_Fall Order Form - V12'!$G$18</f>
        <v>0</v>
      </c>
      <c r="J262" s="106">
        <v>18163</v>
      </c>
    </row>
    <row r="263" spans="1:10">
      <c r="A263" s="100">
        <v>262</v>
      </c>
      <c r="B263" s="57" t="s">
        <v>671</v>
      </c>
      <c r="D263" s="58">
        <f>'2020 Sum_Fall Order Form - V12'!$X$23</f>
        <v>0</v>
      </c>
      <c r="E263" s="58">
        <f>'2020 Sum_Fall Order Form - V12'!$X$23</f>
        <v>0</v>
      </c>
      <c r="F263" s="100" t="s">
        <v>672</v>
      </c>
      <c r="G263" s="61">
        <f>'2020 Sum_Fall Order Form - V12'!$Y$180</f>
        <v>0</v>
      </c>
      <c r="H263" s="60">
        <f>'2020 Sum_Fall Order Form - V12'!$G$18</f>
        <v>0</v>
      </c>
      <c r="J263" s="106">
        <v>18164</v>
      </c>
    </row>
    <row r="264" spans="1:10">
      <c r="A264" s="100">
        <v>263</v>
      </c>
      <c r="B264" s="57" t="s">
        <v>322</v>
      </c>
      <c r="D264" s="58">
        <f>'2020 Sum_Fall Order Form - V12'!$X$23</f>
        <v>0</v>
      </c>
      <c r="E264" s="58">
        <f>'2020 Sum_Fall Order Form - V12'!$X$23</f>
        <v>0</v>
      </c>
      <c r="F264" s="100">
        <v>7533957</v>
      </c>
      <c r="G264" s="61">
        <f>'2020 Sum_Fall Order Form - V12'!$X$181</f>
        <v>0</v>
      </c>
      <c r="H264" s="60">
        <f>'2020 Sum_Fall Order Form - V12'!$G$18</f>
        <v>0</v>
      </c>
      <c r="J264" s="106">
        <v>19635</v>
      </c>
    </row>
    <row r="265" spans="1:10">
      <c r="A265" s="100">
        <v>264</v>
      </c>
      <c r="B265" s="57" t="s">
        <v>322</v>
      </c>
      <c r="D265" s="58">
        <f>'2020 Sum_Fall Order Form - V12'!$X$23</f>
        <v>0</v>
      </c>
      <c r="E265" s="58">
        <f>'2020 Sum_Fall Order Form - V12'!$X$23</f>
        <v>0</v>
      </c>
      <c r="F265" s="100" t="s">
        <v>673</v>
      </c>
      <c r="G265" s="61">
        <f>'2020 Sum_Fall Order Form - V12'!$Y$181</f>
        <v>0</v>
      </c>
      <c r="H265" s="60">
        <f>'2020 Sum_Fall Order Form - V12'!$G$18</f>
        <v>0</v>
      </c>
      <c r="J265" s="106">
        <v>19636</v>
      </c>
    </row>
    <row r="266" spans="1:10">
      <c r="A266" s="100">
        <v>265</v>
      </c>
      <c r="B266" s="57" t="s">
        <v>324</v>
      </c>
      <c r="D266" s="58">
        <f>'2020 Sum_Fall Order Form - V12'!$X$23</f>
        <v>0</v>
      </c>
      <c r="E266" s="58">
        <f>'2020 Sum_Fall Order Form - V12'!$X$23</f>
        <v>0</v>
      </c>
      <c r="F266" s="100">
        <v>1733967</v>
      </c>
      <c r="G266" s="61">
        <f>'2020 Sum_Fall Order Form - V12'!$X$182</f>
        <v>0</v>
      </c>
      <c r="H266" s="60">
        <f>'2020 Sum_Fall Order Form - V12'!$G$18</f>
        <v>0</v>
      </c>
      <c r="J266" s="106">
        <v>5397</v>
      </c>
    </row>
    <row r="267" spans="1:10">
      <c r="A267" s="100">
        <v>266</v>
      </c>
      <c r="B267" s="57" t="s">
        <v>324</v>
      </c>
      <c r="D267" s="58">
        <f>'2020 Sum_Fall Order Form - V12'!$X$23</f>
        <v>0</v>
      </c>
      <c r="E267" s="58">
        <f>'2020 Sum_Fall Order Form - V12'!$X$23</f>
        <v>0</v>
      </c>
      <c r="F267" s="100" t="s">
        <v>674</v>
      </c>
      <c r="G267" s="61">
        <f>'2020 Sum_Fall Order Form - V12'!$Y$182</f>
        <v>0</v>
      </c>
      <c r="H267" s="60">
        <f>'2020 Sum_Fall Order Form - V12'!$G$18</f>
        <v>0</v>
      </c>
      <c r="J267" s="106">
        <v>5816</v>
      </c>
    </row>
    <row r="268" spans="1:10">
      <c r="A268" s="100">
        <v>267</v>
      </c>
      <c r="B268" s="57" t="s">
        <v>324</v>
      </c>
      <c r="D268" s="58">
        <f>'2020 Sum_Fall Order Form - V12'!$X$23</f>
        <v>0</v>
      </c>
      <c r="E268" s="58">
        <f>'2020 Sum_Fall Order Form - V12'!$X$23</f>
        <v>0</v>
      </c>
      <c r="F268" s="100">
        <v>7533967</v>
      </c>
      <c r="G268" s="61">
        <f>'2020 Sum_Fall Order Form - V12'!$X$183</f>
        <v>0</v>
      </c>
      <c r="H268" s="60">
        <f>'2020 Sum_Fall Order Form - V12'!$G$18</f>
        <v>0</v>
      </c>
      <c r="J268" s="106">
        <v>19638</v>
      </c>
    </row>
    <row r="269" spans="1:10">
      <c r="A269" s="100">
        <v>268</v>
      </c>
      <c r="B269" s="57" t="s">
        <v>324</v>
      </c>
      <c r="D269" s="58">
        <f>'2020 Sum_Fall Order Form - V12'!$X$23</f>
        <v>0</v>
      </c>
      <c r="E269" s="58">
        <f>'2020 Sum_Fall Order Form - V12'!$X$23</f>
        <v>0</v>
      </c>
      <c r="F269" s="100" t="s">
        <v>675</v>
      </c>
      <c r="G269" s="61">
        <f>'2020 Sum_Fall Order Form - V12'!$Y$183</f>
        <v>0</v>
      </c>
      <c r="H269" s="60">
        <f>'2020 Sum_Fall Order Form - V12'!$G$18</f>
        <v>0</v>
      </c>
      <c r="J269" s="106">
        <v>19637</v>
      </c>
    </row>
    <row r="270" spans="1:10">
      <c r="A270" s="100">
        <v>269</v>
      </c>
      <c r="B270" s="57" t="s">
        <v>326</v>
      </c>
      <c r="D270" s="58">
        <f>'2020 Sum_Fall Order Form - V12'!$X$23</f>
        <v>0</v>
      </c>
      <c r="E270" s="58">
        <f>'2020 Sum_Fall Order Form - V12'!$X$23</f>
        <v>0</v>
      </c>
      <c r="F270" s="100">
        <v>1734007</v>
      </c>
      <c r="G270" s="61">
        <f>'2020 Sum_Fall Order Form - V12'!$X$184</f>
        <v>0</v>
      </c>
      <c r="H270" s="60">
        <f>'2020 Sum_Fall Order Form - V12'!$G$18</f>
        <v>0</v>
      </c>
      <c r="J270" s="106">
        <v>5355</v>
      </c>
    </row>
    <row r="271" spans="1:10">
      <c r="A271" s="100">
        <v>270</v>
      </c>
      <c r="B271" s="57" t="s">
        <v>326</v>
      </c>
      <c r="D271" s="58">
        <f>'2020 Sum_Fall Order Form - V12'!$X$23</f>
        <v>0</v>
      </c>
      <c r="E271" s="58">
        <f>'2020 Sum_Fall Order Form - V12'!$X$23</f>
        <v>0</v>
      </c>
      <c r="F271" s="100" t="s">
        <v>676</v>
      </c>
      <c r="G271" s="61">
        <f>'2020 Sum_Fall Order Form - V12'!$Y$184</f>
        <v>0</v>
      </c>
      <c r="H271" s="60">
        <f>'2020 Sum_Fall Order Form - V12'!$G$18</f>
        <v>0</v>
      </c>
      <c r="J271" s="106">
        <v>5817</v>
      </c>
    </row>
    <row r="272" spans="1:10">
      <c r="A272" s="100">
        <v>271</v>
      </c>
      <c r="B272" s="57" t="s">
        <v>328</v>
      </c>
      <c r="D272" s="58">
        <f>'2020 Sum_Fall Order Form - V12'!$X$23</f>
        <v>0</v>
      </c>
      <c r="E272" s="58">
        <f>'2020 Sum_Fall Order Form - V12'!$X$23</f>
        <v>0</v>
      </c>
      <c r="F272" s="100">
        <v>7534107</v>
      </c>
      <c r="G272" s="61">
        <f>'2020 Sum_Fall Order Form - V12'!$X$185</f>
        <v>0</v>
      </c>
      <c r="H272" s="60">
        <f>'2020 Sum_Fall Order Form - V12'!$G$18</f>
        <v>0</v>
      </c>
      <c r="J272" s="106">
        <v>19639</v>
      </c>
    </row>
    <row r="273" spans="1:10">
      <c r="A273" s="100">
        <v>272</v>
      </c>
      <c r="B273" s="57" t="s">
        <v>328</v>
      </c>
      <c r="D273" s="58">
        <f>'2020 Sum_Fall Order Form - V12'!$X$23</f>
        <v>0</v>
      </c>
      <c r="E273" s="58">
        <f>'2020 Sum_Fall Order Form - V12'!$X$23</f>
        <v>0</v>
      </c>
      <c r="F273" s="100" t="s">
        <v>677</v>
      </c>
      <c r="G273" s="61">
        <f>'2020 Sum_Fall Order Form - V12'!$Y$185</f>
        <v>0</v>
      </c>
      <c r="H273" s="60">
        <f>'2020 Sum_Fall Order Form - V12'!$G$18</f>
        <v>0</v>
      </c>
      <c r="J273" s="106">
        <v>19640</v>
      </c>
    </row>
    <row r="274" spans="1:10">
      <c r="A274" s="100">
        <v>273</v>
      </c>
      <c r="B274" s="57" t="s">
        <v>328</v>
      </c>
      <c r="D274" s="58">
        <f>'2020 Sum_Fall Order Form - V12'!$X$23</f>
        <v>0</v>
      </c>
      <c r="E274" s="58">
        <f>'2020 Sum_Fall Order Form - V12'!$X$23</f>
        <v>0</v>
      </c>
      <c r="F274" s="100">
        <v>7134104</v>
      </c>
      <c r="G274" s="61">
        <f>'2020 Sum_Fall Order Form - V12'!$X$186</f>
        <v>0</v>
      </c>
      <c r="H274" s="60">
        <f>'2020 Sum_Fall Order Form - V12'!$G$18</f>
        <v>0</v>
      </c>
      <c r="J274" s="106">
        <v>19717</v>
      </c>
    </row>
    <row r="275" spans="1:10">
      <c r="A275" s="100">
        <v>274</v>
      </c>
      <c r="B275" s="57" t="s">
        <v>328</v>
      </c>
      <c r="D275" s="58">
        <f>'2020 Sum_Fall Order Form - V12'!$X$23</f>
        <v>0</v>
      </c>
      <c r="E275" s="58">
        <f>'2020 Sum_Fall Order Form - V12'!$X$23</f>
        <v>0</v>
      </c>
      <c r="F275" s="100" t="s">
        <v>678</v>
      </c>
      <c r="G275" s="61">
        <f>'2020 Sum_Fall Order Form - V12'!$Y$186</f>
        <v>0</v>
      </c>
      <c r="H275" s="60">
        <f>'2020 Sum_Fall Order Form - V12'!$G$18</f>
        <v>0</v>
      </c>
      <c r="J275" s="106">
        <v>19718</v>
      </c>
    </row>
    <row r="276" spans="1:10">
      <c r="A276" s="100">
        <v>275</v>
      </c>
      <c r="B276" s="57" t="s">
        <v>330</v>
      </c>
      <c r="D276" s="58">
        <f>'2020 Sum_Fall Order Form - V12'!$X$23</f>
        <v>0</v>
      </c>
      <c r="E276" s="58">
        <f>'2020 Sum_Fall Order Form - V12'!$X$23</f>
        <v>0</v>
      </c>
      <c r="F276" s="100">
        <v>7534137</v>
      </c>
      <c r="G276" s="61">
        <f>'2020 Sum_Fall Order Form - V12'!$X$187</f>
        <v>0</v>
      </c>
      <c r="H276" s="60">
        <f>'2020 Sum_Fall Order Form - V12'!$G$18</f>
        <v>0</v>
      </c>
      <c r="J276" s="106">
        <v>19641</v>
      </c>
    </row>
    <row r="277" spans="1:10">
      <c r="A277" s="100">
        <v>276</v>
      </c>
      <c r="B277" s="57" t="s">
        <v>330</v>
      </c>
      <c r="D277" s="58">
        <f>'2020 Sum_Fall Order Form - V12'!$X$23</f>
        <v>0</v>
      </c>
      <c r="E277" s="58">
        <f>'2020 Sum_Fall Order Form - V12'!$X$23</f>
        <v>0</v>
      </c>
      <c r="F277" s="100" t="s">
        <v>679</v>
      </c>
      <c r="G277" s="61">
        <f>'2020 Sum_Fall Order Form - V12'!$Y$187</f>
        <v>0</v>
      </c>
      <c r="H277" s="60">
        <f>'2020 Sum_Fall Order Form - V12'!$G$18</f>
        <v>0</v>
      </c>
      <c r="J277" s="106">
        <v>19642</v>
      </c>
    </row>
    <row r="278" spans="1:10">
      <c r="A278" s="100">
        <v>277</v>
      </c>
      <c r="B278" s="57" t="s">
        <v>332</v>
      </c>
      <c r="D278" s="58">
        <f>'2020 Sum_Fall Order Form - V12'!$X$23</f>
        <v>0</v>
      </c>
      <c r="E278" s="58">
        <f>'2020 Sum_Fall Order Form - V12'!$X$23</f>
        <v>0</v>
      </c>
      <c r="F278" s="100">
        <v>1734407</v>
      </c>
      <c r="G278" s="61">
        <f>'2020 Sum_Fall Order Form - V12'!$X$188</f>
        <v>0</v>
      </c>
      <c r="H278" s="60">
        <f>'2020 Sum_Fall Order Form - V12'!$G$18</f>
        <v>0</v>
      </c>
      <c r="J278" s="106">
        <v>5297</v>
      </c>
    </row>
    <row r="279" spans="1:10">
      <c r="A279" s="100">
        <v>278</v>
      </c>
      <c r="B279" s="57" t="s">
        <v>332</v>
      </c>
      <c r="D279" s="58">
        <f>'2020 Sum_Fall Order Form - V12'!$X$23</f>
        <v>0</v>
      </c>
      <c r="E279" s="58">
        <f>'2020 Sum_Fall Order Form - V12'!$X$23</f>
        <v>0</v>
      </c>
      <c r="F279" s="100" t="s">
        <v>680</v>
      </c>
      <c r="G279" s="61">
        <f>'2020 Sum_Fall Order Form - V12'!$Y$188</f>
        <v>0</v>
      </c>
      <c r="H279" s="60">
        <f>'2020 Sum_Fall Order Form - V12'!$G$18</f>
        <v>0</v>
      </c>
      <c r="J279" s="106">
        <v>5819</v>
      </c>
    </row>
    <row r="280" spans="1:10">
      <c r="A280" s="100">
        <v>279</v>
      </c>
      <c r="B280" s="57" t="s">
        <v>332</v>
      </c>
      <c r="D280" s="58">
        <f>'2020 Sum_Fall Order Form - V12'!$X$23</f>
        <v>0</v>
      </c>
      <c r="E280" s="58">
        <f>'2020 Sum_Fall Order Form - V12'!$X$23</f>
        <v>0</v>
      </c>
      <c r="F280" s="100">
        <v>7534407</v>
      </c>
      <c r="G280" s="61">
        <f>'2020 Sum_Fall Order Form - V12'!$X$189</f>
        <v>0</v>
      </c>
      <c r="H280" s="60">
        <f>'2020 Sum_Fall Order Form - V12'!$G$18</f>
        <v>0</v>
      </c>
      <c r="J280" s="106">
        <v>19644</v>
      </c>
    </row>
    <row r="281" spans="1:10">
      <c r="A281" s="100">
        <v>280</v>
      </c>
      <c r="B281" s="57" t="s">
        <v>332</v>
      </c>
      <c r="D281" s="58">
        <f>'2020 Sum_Fall Order Form - V12'!$X$23</f>
        <v>0</v>
      </c>
      <c r="E281" s="58">
        <f>'2020 Sum_Fall Order Form - V12'!$X$23</f>
        <v>0</v>
      </c>
      <c r="F281" s="100" t="s">
        <v>681</v>
      </c>
      <c r="G281" s="61">
        <f>'2020 Sum_Fall Order Form - V12'!$Y$189</f>
        <v>0</v>
      </c>
      <c r="H281" s="60">
        <f>'2020 Sum_Fall Order Form - V12'!$G$18</f>
        <v>0</v>
      </c>
      <c r="J281" s="106">
        <v>19643</v>
      </c>
    </row>
    <row r="282" spans="1:10">
      <c r="A282" s="100">
        <v>281</v>
      </c>
      <c r="B282" s="57" t="s">
        <v>333</v>
      </c>
      <c r="D282" s="58">
        <f>'2020 Sum_Fall Order Form - V12'!$X$23</f>
        <v>0</v>
      </c>
      <c r="E282" s="58">
        <f>'2020 Sum_Fall Order Form - V12'!$X$23</f>
        <v>0</v>
      </c>
      <c r="F282" s="100">
        <v>1734507</v>
      </c>
      <c r="G282" s="61">
        <f>'2020 Sum_Fall Order Form - V12'!$X$190</f>
        <v>0</v>
      </c>
      <c r="H282" s="60">
        <f>'2020 Sum_Fall Order Form - V12'!$G$18</f>
        <v>0</v>
      </c>
      <c r="J282" s="106">
        <v>5382</v>
      </c>
    </row>
    <row r="283" spans="1:10">
      <c r="A283" s="100">
        <v>282</v>
      </c>
      <c r="B283" s="57" t="s">
        <v>333</v>
      </c>
      <c r="D283" s="58">
        <f>'2020 Sum_Fall Order Form - V12'!$X$23</f>
        <v>0</v>
      </c>
      <c r="E283" s="58">
        <f>'2020 Sum_Fall Order Form - V12'!$X$23</f>
        <v>0</v>
      </c>
      <c r="F283" s="100" t="s">
        <v>682</v>
      </c>
      <c r="G283" s="61">
        <f>'2020 Sum_Fall Order Form - V12'!$Y$190</f>
        <v>0</v>
      </c>
      <c r="H283" s="60">
        <f>'2020 Sum_Fall Order Form - V12'!$G$18</f>
        <v>0</v>
      </c>
      <c r="J283" s="106">
        <v>5820</v>
      </c>
    </row>
    <row r="284" spans="1:10">
      <c r="A284" s="100">
        <v>283</v>
      </c>
      <c r="B284" s="57" t="s">
        <v>333</v>
      </c>
      <c r="D284" s="58">
        <f>'2020 Sum_Fall Order Form - V12'!$X$23</f>
        <v>0</v>
      </c>
      <c r="E284" s="58">
        <f>'2020 Sum_Fall Order Form - V12'!$X$23</f>
        <v>0</v>
      </c>
      <c r="F284" s="100">
        <v>7534507</v>
      </c>
      <c r="G284" s="61">
        <f>'2020 Sum_Fall Order Form - V12'!$X$191</f>
        <v>0</v>
      </c>
      <c r="H284" s="60">
        <f>'2020 Sum_Fall Order Form - V12'!$G$18</f>
        <v>0</v>
      </c>
      <c r="J284" s="106">
        <v>19645</v>
      </c>
    </row>
    <row r="285" spans="1:10">
      <c r="A285" s="100">
        <v>284</v>
      </c>
      <c r="B285" s="57" t="s">
        <v>333</v>
      </c>
      <c r="D285" s="58">
        <f>'2020 Sum_Fall Order Form - V12'!$X$23</f>
        <v>0</v>
      </c>
      <c r="E285" s="58">
        <f>'2020 Sum_Fall Order Form - V12'!$X$23</f>
        <v>0</v>
      </c>
      <c r="F285" s="100" t="s">
        <v>683</v>
      </c>
      <c r="G285" s="61">
        <f>'2020 Sum_Fall Order Form - V12'!$Y$191</f>
        <v>0</v>
      </c>
      <c r="H285" s="60">
        <f>'2020 Sum_Fall Order Form - V12'!$G$18</f>
        <v>0</v>
      </c>
      <c r="J285" s="106">
        <v>19646</v>
      </c>
    </row>
    <row r="286" spans="1:10">
      <c r="A286" s="100">
        <v>285</v>
      </c>
      <c r="B286" s="57" t="s">
        <v>335</v>
      </c>
      <c r="D286" s="58">
        <f>'2020 Sum_Fall Order Form - V12'!$X$23</f>
        <v>0</v>
      </c>
      <c r="E286" s="58">
        <f>'2020 Sum_Fall Order Form - V12'!$X$23</f>
        <v>0</v>
      </c>
      <c r="F286" s="100">
        <v>7535007</v>
      </c>
      <c r="G286" s="61">
        <f>'2020 Sum_Fall Order Form - V12'!$X$192</f>
        <v>0</v>
      </c>
      <c r="H286" s="60">
        <f>'2020 Sum_Fall Order Form - V12'!$G$18</f>
        <v>0</v>
      </c>
      <c r="J286" s="106">
        <v>19648</v>
      </c>
    </row>
    <row r="287" spans="1:10">
      <c r="A287" s="100">
        <v>286</v>
      </c>
      <c r="B287" s="57" t="s">
        <v>335</v>
      </c>
      <c r="D287" s="58">
        <f>'2020 Sum_Fall Order Form - V12'!$X$23</f>
        <v>0</v>
      </c>
      <c r="E287" s="58">
        <f>'2020 Sum_Fall Order Form - V12'!$X$23</f>
        <v>0</v>
      </c>
      <c r="F287" s="100" t="s">
        <v>684</v>
      </c>
      <c r="G287" s="61">
        <f>'2020 Sum_Fall Order Form - V12'!$Y$192</f>
        <v>0</v>
      </c>
      <c r="H287" s="60">
        <f>'2020 Sum_Fall Order Form - V12'!$G$18</f>
        <v>0</v>
      </c>
      <c r="J287" s="106">
        <v>19647</v>
      </c>
    </row>
    <row r="288" spans="1:10">
      <c r="A288" s="100">
        <v>287</v>
      </c>
      <c r="B288" s="57" t="s">
        <v>335</v>
      </c>
      <c r="D288" s="58">
        <f>'2020 Sum_Fall Order Form - V12'!$X$23</f>
        <v>0</v>
      </c>
      <c r="E288" s="58">
        <f>'2020 Sum_Fall Order Form - V12'!$X$23</f>
        <v>0</v>
      </c>
      <c r="F288" s="100">
        <v>7135004</v>
      </c>
      <c r="G288" s="61">
        <f>'2020 Sum_Fall Order Form - V12'!$X$193</f>
        <v>0</v>
      </c>
      <c r="H288" s="60">
        <f>'2020 Sum_Fall Order Form - V12'!$G$18</f>
        <v>0</v>
      </c>
      <c r="J288" s="106">
        <v>19719</v>
      </c>
    </row>
    <row r="289" spans="1:10">
      <c r="A289" s="100">
        <v>288</v>
      </c>
      <c r="B289" s="57" t="s">
        <v>335</v>
      </c>
      <c r="D289" s="58">
        <f>'2020 Sum_Fall Order Form - V12'!$X$23</f>
        <v>0</v>
      </c>
      <c r="E289" s="58">
        <f>'2020 Sum_Fall Order Form - V12'!$X$23</f>
        <v>0</v>
      </c>
      <c r="F289" s="100" t="s">
        <v>685</v>
      </c>
      <c r="G289" s="61">
        <f>'2020 Sum_Fall Order Form - V12'!$Y$193</f>
        <v>0</v>
      </c>
      <c r="H289" s="60">
        <f>'2020 Sum_Fall Order Form - V12'!$G$18</f>
        <v>0</v>
      </c>
      <c r="J289" s="106">
        <v>19720</v>
      </c>
    </row>
    <row r="290" spans="1:10">
      <c r="A290" s="100">
        <v>289</v>
      </c>
      <c r="B290" s="57" t="s">
        <v>337</v>
      </c>
      <c r="D290" s="58">
        <f>'2020 Sum_Fall Order Form - V12'!$X$23</f>
        <v>0</v>
      </c>
      <c r="E290" s="58">
        <f>'2020 Sum_Fall Order Form - V12'!$X$23</f>
        <v>0</v>
      </c>
      <c r="F290" s="100">
        <v>1735107</v>
      </c>
      <c r="G290" s="61">
        <f>'2020 Sum_Fall Order Form - V12'!$X$194</f>
        <v>0</v>
      </c>
      <c r="H290" s="60">
        <f>'2020 Sum_Fall Order Form - V12'!$G$18</f>
        <v>0</v>
      </c>
      <c r="J290" s="106">
        <v>5390</v>
      </c>
    </row>
    <row r="291" spans="1:10">
      <c r="A291" s="100">
        <v>290</v>
      </c>
      <c r="B291" s="57" t="s">
        <v>337</v>
      </c>
      <c r="D291" s="58">
        <f>'2020 Sum_Fall Order Form - V12'!$X$23</f>
        <v>0</v>
      </c>
      <c r="E291" s="58">
        <f>'2020 Sum_Fall Order Form - V12'!$X$23</f>
        <v>0</v>
      </c>
      <c r="F291" s="100" t="s">
        <v>686</v>
      </c>
      <c r="G291" s="61">
        <f>'2020 Sum_Fall Order Form - V12'!$Y$194</f>
        <v>0</v>
      </c>
      <c r="H291" s="60">
        <f>'2020 Sum_Fall Order Form - V12'!$G$18</f>
        <v>0</v>
      </c>
      <c r="J291" s="106">
        <v>5821</v>
      </c>
    </row>
    <row r="292" spans="1:10">
      <c r="A292" s="100">
        <v>291</v>
      </c>
      <c r="B292" s="57" t="s">
        <v>337</v>
      </c>
      <c r="D292" s="58">
        <f>'2020 Sum_Fall Order Form - V12'!$X$23</f>
        <v>0</v>
      </c>
      <c r="E292" s="58">
        <f>'2020 Sum_Fall Order Form - V12'!$X$23</f>
        <v>0</v>
      </c>
      <c r="F292" s="100">
        <v>7535107</v>
      </c>
      <c r="G292" s="61">
        <f>'2020 Sum_Fall Order Form - V12'!$X$195</f>
        <v>0</v>
      </c>
      <c r="H292" s="60">
        <f>'2020 Sum_Fall Order Form - V12'!$G$18</f>
        <v>0</v>
      </c>
      <c r="J292" s="106">
        <v>19649</v>
      </c>
    </row>
    <row r="293" spans="1:10">
      <c r="A293" s="100">
        <v>292</v>
      </c>
      <c r="B293" s="57" t="s">
        <v>337</v>
      </c>
      <c r="D293" s="58">
        <f>'2020 Sum_Fall Order Form - V12'!$X$23</f>
        <v>0</v>
      </c>
      <c r="E293" s="58">
        <f>'2020 Sum_Fall Order Form - V12'!$X$23</f>
        <v>0</v>
      </c>
      <c r="F293" s="100" t="s">
        <v>687</v>
      </c>
      <c r="G293" s="61">
        <f>'2020 Sum_Fall Order Form - V12'!$Y$195</f>
        <v>0</v>
      </c>
      <c r="H293" s="60">
        <f>'2020 Sum_Fall Order Form - V12'!$G$18</f>
        <v>0</v>
      </c>
      <c r="J293" s="106">
        <v>19650</v>
      </c>
    </row>
    <row r="294" spans="1:10">
      <c r="A294" s="100">
        <v>293</v>
      </c>
      <c r="B294" s="57" t="s">
        <v>339</v>
      </c>
      <c r="D294" s="58">
        <f>'2020 Sum_Fall Order Form - V12'!$X$23</f>
        <v>0</v>
      </c>
      <c r="E294" s="58">
        <f>'2020 Sum_Fall Order Form - V12'!$X$23</f>
        <v>0</v>
      </c>
      <c r="F294" s="100">
        <v>1735207</v>
      </c>
      <c r="G294" s="61">
        <f>'2020 Sum_Fall Order Form - V12'!$X$196</f>
        <v>0</v>
      </c>
      <c r="H294" s="60">
        <f>'2020 Sum_Fall Order Form - V12'!$G$18</f>
        <v>0</v>
      </c>
      <c r="J294" s="106">
        <v>5356</v>
      </c>
    </row>
    <row r="295" spans="1:10">
      <c r="A295" s="100">
        <v>294</v>
      </c>
      <c r="B295" s="57" t="s">
        <v>339</v>
      </c>
      <c r="D295" s="58">
        <f>'2020 Sum_Fall Order Form - V12'!$X$23</f>
        <v>0</v>
      </c>
      <c r="E295" s="58">
        <f>'2020 Sum_Fall Order Form - V12'!$X$23</f>
        <v>0</v>
      </c>
      <c r="F295" s="100" t="s">
        <v>688</v>
      </c>
      <c r="G295" s="61">
        <f>'2020 Sum_Fall Order Form - V12'!$Y$196</f>
        <v>0</v>
      </c>
      <c r="H295" s="60">
        <f>'2020 Sum_Fall Order Form - V12'!$G$18</f>
        <v>0</v>
      </c>
      <c r="J295" s="106">
        <v>5822</v>
      </c>
    </row>
    <row r="296" spans="1:10">
      <c r="A296" s="100">
        <v>295</v>
      </c>
      <c r="B296" s="57" t="s">
        <v>339</v>
      </c>
      <c r="D296" s="58">
        <f>'2020 Sum_Fall Order Form - V12'!$X$23</f>
        <v>0</v>
      </c>
      <c r="E296" s="58">
        <f>'2020 Sum_Fall Order Form - V12'!$X$23</f>
        <v>0</v>
      </c>
      <c r="F296" s="100">
        <v>7535207</v>
      </c>
      <c r="G296" s="61">
        <f>'2020 Sum_Fall Order Form - V12'!$X$197</f>
        <v>0</v>
      </c>
      <c r="H296" s="60">
        <f>'2020 Sum_Fall Order Form - V12'!$G$18</f>
        <v>0</v>
      </c>
      <c r="J296" s="106">
        <v>19651</v>
      </c>
    </row>
    <row r="297" spans="1:10">
      <c r="A297" s="100">
        <v>296</v>
      </c>
      <c r="B297" s="57" t="s">
        <v>339</v>
      </c>
      <c r="D297" s="58">
        <f>'2020 Sum_Fall Order Form - V12'!$X$23</f>
        <v>0</v>
      </c>
      <c r="E297" s="58">
        <f>'2020 Sum_Fall Order Form - V12'!$X$23</f>
        <v>0</v>
      </c>
      <c r="F297" s="100" t="s">
        <v>689</v>
      </c>
      <c r="G297" s="61">
        <f>'2020 Sum_Fall Order Form - V12'!$Y$197</f>
        <v>0</v>
      </c>
      <c r="H297" s="60">
        <f>'2020 Sum_Fall Order Form - V12'!$G$18</f>
        <v>0</v>
      </c>
      <c r="J297" s="106">
        <v>19652</v>
      </c>
    </row>
    <row r="298" spans="1:10">
      <c r="A298" s="100">
        <v>297</v>
      </c>
      <c r="B298" s="57" t="s">
        <v>339</v>
      </c>
      <c r="D298" s="58">
        <f>'2020 Sum_Fall Order Form - V12'!$X$23</f>
        <v>0</v>
      </c>
      <c r="E298" s="58">
        <f>'2020 Sum_Fall Order Form - V12'!$X$23</f>
        <v>0</v>
      </c>
      <c r="F298" s="100">
        <v>7135204</v>
      </c>
      <c r="G298" s="61">
        <f>'2020 Sum_Fall Order Form - V12'!$X$198</f>
        <v>0</v>
      </c>
      <c r="H298" s="60">
        <f>'2020 Sum_Fall Order Form - V12'!$G$18</f>
        <v>0</v>
      </c>
      <c r="J298" s="106">
        <v>19722</v>
      </c>
    </row>
    <row r="299" spans="1:10">
      <c r="A299" s="100">
        <v>298</v>
      </c>
      <c r="B299" s="57" t="s">
        <v>339</v>
      </c>
      <c r="D299" s="58">
        <f>'2020 Sum_Fall Order Form - V12'!$X$23</f>
        <v>0</v>
      </c>
      <c r="E299" s="58">
        <f>'2020 Sum_Fall Order Form - V12'!$X$23</f>
        <v>0</v>
      </c>
      <c r="F299" s="100" t="s">
        <v>690</v>
      </c>
      <c r="G299" s="61">
        <f>'2020 Sum_Fall Order Form - V12'!$Y$198</f>
        <v>0</v>
      </c>
      <c r="H299" s="60">
        <f>'2020 Sum_Fall Order Form - V12'!$G$18</f>
        <v>0</v>
      </c>
      <c r="J299" s="106">
        <v>19721</v>
      </c>
    </row>
    <row r="300" spans="1:10">
      <c r="A300" s="100">
        <v>299</v>
      </c>
      <c r="B300" s="57" t="s">
        <v>341</v>
      </c>
      <c r="D300" s="58">
        <f>'2020 Sum_Fall Order Form - V12'!$X$23</f>
        <v>0</v>
      </c>
      <c r="E300" s="58">
        <f>'2020 Sum_Fall Order Form - V12'!$X$23</f>
        <v>0</v>
      </c>
      <c r="F300" s="100">
        <v>1736407</v>
      </c>
      <c r="G300" s="61">
        <f>'2020 Sum_Fall Order Form - V12'!$X$199</f>
        <v>0</v>
      </c>
      <c r="H300" s="60">
        <f>'2020 Sum_Fall Order Form - V12'!$G$18</f>
        <v>0</v>
      </c>
      <c r="J300" s="106">
        <v>5393</v>
      </c>
    </row>
    <row r="301" spans="1:10">
      <c r="A301" s="100">
        <v>300</v>
      </c>
      <c r="B301" s="57" t="s">
        <v>341</v>
      </c>
      <c r="D301" s="58">
        <f>'2020 Sum_Fall Order Form - V12'!$X$23</f>
        <v>0</v>
      </c>
      <c r="E301" s="58">
        <f>'2020 Sum_Fall Order Form - V12'!$X$23</f>
        <v>0</v>
      </c>
      <c r="F301" s="100" t="s">
        <v>691</v>
      </c>
      <c r="G301" s="61">
        <f>'2020 Sum_Fall Order Form - V12'!$Y$199</f>
        <v>0</v>
      </c>
      <c r="H301" s="60">
        <f>'2020 Sum_Fall Order Form - V12'!$G$18</f>
        <v>0</v>
      </c>
      <c r="J301" s="106">
        <v>5823</v>
      </c>
    </row>
    <row r="302" spans="1:10">
      <c r="A302" s="100">
        <v>301</v>
      </c>
      <c r="B302" s="57" t="s">
        <v>343</v>
      </c>
      <c r="D302" s="58">
        <f>'2020 Sum_Fall Order Form - V12'!$X$23</f>
        <v>0</v>
      </c>
      <c r="E302" s="58">
        <f>'2020 Sum_Fall Order Form - V12'!$X$23</f>
        <v>0</v>
      </c>
      <c r="F302" s="100">
        <v>1736707</v>
      </c>
      <c r="G302" s="61">
        <f>'2020 Sum_Fall Order Form - V12'!$X$200</f>
        <v>0</v>
      </c>
      <c r="H302" s="60">
        <f>'2020 Sum_Fall Order Form - V12'!$G$18</f>
        <v>0</v>
      </c>
      <c r="J302" s="106">
        <v>5395</v>
      </c>
    </row>
    <row r="303" spans="1:10">
      <c r="A303" s="100">
        <v>302</v>
      </c>
      <c r="B303" s="57" t="s">
        <v>343</v>
      </c>
      <c r="D303" s="58">
        <f>'2020 Sum_Fall Order Form - V12'!$X$23</f>
        <v>0</v>
      </c>
      <c r="E303" s="58">
        <f>'2020 Sum_Fall Order Form - V12'!$X$23</f>
        <v>0</v>
      </c>
      <c r="F303" s="100" t="s">
        <v>692</v>
      </c>
      <c r="G303" s="61">
        <f>'2020 Sum_Fall Order Form - V12'!$Y$200</f>
        <v>0</v>
      </c>
      <c r="H303" s="60">
        <f>'2020 Sum_Fall Order Form - V12'!$G$18</f>
        <v>0</v>
      </c>
      <c r="J303" s="106">
        <v>5824</v>
      </c>
    </row>
    <row r="304" spans="1:10">
      <c r="A304" s="100">
        <v>303</v>
      </c>
      <c r="B304" s="57" t="s">
        <v>345</v>
      </c>
      <c r="D304" s="58">
        <f>'2020 Sum_Fall Order Form - V12'!$X$23</f>
        <v>0</v>
      </c>
      <c r="E304" s="58">
        <f>'2020 Sum_Fall Order Form - V12'!$X$23</f>
        <v>0</v>
      </c>
      <c r="F304" s="100">
        <v>1737057</v>
      </c>
      <c r="G304" s="61">
        <f>'2020 Sum_Fall Order Form - V12'!$X$201</f>
        <v>0</v>
      </c>
      <c r="H304" s="60">
        <f>'2020 Sum_Fall Order Form - V12'!$G$18</f>
        <v>0</v>
      </c>
      <c r="J304" s="106">
        <v>18345</v>
      </c>
    </row>
    <row r="305" spans="1:10">
      <c r="A305" s="100">
        <v>304</v>
      </c>
      <c r="B305" s="57" t="s">
        <v>345</v>
      </c>
      <c r="D305" s="58">
        <f>'2020 Sum_Fall Order Form - V12'!$X$23</f>
        <v>0</v>
      </c>
      <c r="E305" s="58">
        <f>'2020 Sum_Fall Order Form - V12'!$X$23</f>
        <v>0</v>
      </c>
      <c r="F305" s="100" t="s">
        <v>693</v>
      </c>
      <c r="G305" s="61">
        <f>'2020 Sum_Fall Order Form - V12'!$Y$201</f>
        <v>0</v>
      </c>
      <c r="H305" s="60">
        <f>'2020 Sum_Fall Order Form - V12'!$G$18</f>
        <v>0</v>
      </c>
      <c r="J305" s="106">
        <v>18346</v>
      </c>
    </row>
    <row r="306" spans="1:10">
      <c r="A306" s="100">
        <v>305</v>
      </c>
      <c r="B306" s="57" t="s">
        <v>346</v>
      </c>
      <c r="D306" s="58">
        <f>'2020 Sum_Fall Order Form - V12'!$X$23</f>
        <v>0</v>
      </c>
      <c r="E306" s="58">
        <f>'2020 Sum_Fall Order Form - V12'!$X$23</f>
        <v>0</v>
      </c>
      <c r="F306" s="100">
        <v>1737107</v>
      </c>
      <c r="G306" s="61">
        <f>'2020 Sum_Fall Order Form - V12'!$X$202</f>
        <v>0</v>
      </c>
      <c r="H306" s="60">
        <f>'2020 Sum_Fall Order Form - V12'!$G$18</f>
        <v>0</v>
      </c>
      <c r="J306" s="106">
        <v>5389</v>
      </c>
    </row>
    <row r="307" spans="1:10">
      <c r="A307" s="100">
        <v>306</v>
      </c>
      <c r="B307" s="57" t="s">
        <v>346</v>
      </c>
      <c r="D307" s="58">
        <f>'2020 Sum_Fall Order Form - V12'!$X$23</f>
        <v>0</v>
      </c>
      <c r="E307" s="58">
        <f>'2020 Sum_Fall Order Form - V12'!$X$23</f>
        <v>0</v>
      </c>
      <c r="F307" s="100" t="s">
        <v>694</v>
      </c>
      <c r="G307" s="61">
        <f>'2020 Sum_Fall Order Form - V12'!$Y$202</f>
        <v>0</v>
      </c>
      <c r="H307" s="60">
        <f>'2020 Sum_Fall Order Form - V12'!$G$18</f>
        <v>0</v>
      </c>
      <c r="J307" s="106">
        <v>5825</v>
      </c>
    </row>
    <row r="308" spans="1:10">
      <c r="A308" s="100">
        <v>307</v>
      </c>
      <c r="B308" s="57" t="s">
        <v>346</v>
      </c>
      <c r="D308" s="58">
        <f>'2020 Sum_Fall Order Form - V12'!$X$23</f>
        <v>0</v>
      </c>
      <c r="E308" s="58">
        <f>'2020 Sum_Fall Order Form - V12'!$X$23</f>
        <v>0</v>
      </c>
      <c r="F308" s="100">
        <v>7537107</v>
      </c>
      <c r="G308" s="61">
        <f>'2020 Sum_Fall Order Form - V12'!$X$203</f>
        <v>0</v>
      </c>
      <c r="H308" s="60">
        <f>'2020 Sum_Fall Order Form - V12'!$G$18</f>
        <v>0</v>
      </c>
      <c r="J308" s="106">
        <v>19654</v>
      </c>
    </row>
    <row r="309" spans="1:10">
      <c r="A309" s="100">
        <v>308</v>
      </c>
      <c r="B309" s="57" t="s">
        <v>346</v>
      </c>
      <c r="D309" s="58">
        <f>'2020 Sum_Fall Order Form - V12'!$X$23</f>
        <v>0</v>
      </c>
      <c r="E309" s="58">
        <f>'2020 Sum_Fall Order Form - V12'!$X$23</f>
        <v>0</v>
      </c>
      <c r="F309" s="100" t="s">
        <v>695</v>
      </c>
      <c r="G309" s="61">
        <f>'2020 Sum_Fall Order Form - V12'!$Y$203</f>
        <v>0</v>
      </c>
      <c r="H309" s="60">
        <f>'2020 Sum_Fall Order Form - V12'!$G$18</f>
        <v>0</v>
      </c>
      <c r="J309" s="106">
        <v>19653</v>
      </c>
    </row>
    <row r="310" spans="1:10">
      <c r="A310" s="100">
        <v>309</v>
      </c>
      <c r="B310" s="57" t="s">
        <v>346</v>
      </c>
      <c r="D310" s="58">
        <f>'2020 Sum_Fall Order Form - V12'!$X$23</f>
        <v>0</v>
      </c>
      <c r="E310" s="58">
        <f>'2020 Sum_Fall Order Form - V12'!$X$23</f>
        <v>0</v>
      </c>
      <c r="F310" s="100">
        <v>7137104</v>
      </c>
      <c r="G310" s="61">
        <f>'2020 Sum_Fall Order Form - V12'!$X$204</f>
        <v>0</v>
      </c>
      <c r="H310" s="60">
        <f>'2020 Sum_Fall Order Form - V12'!$G$18</f>
        <v>0</v>
      </c>
      <c r="J310" s="106">
        <v>19724</v>
      </c>
    </row>
    <row r="311" spans="1:10">
      <c r="A311" s="100">
        <v>310</v>
      </c>
      <c r="B311" s="57" t="s">
        <v>346</v>
      </c>
      <c r="D311" s="58">
        <f>'2020 Sum_Fall Order Form - V12'!$X$23</f>
        <v>0</v>
      </c>
      <c r="E311" s="58">
        <f>'2020 Sum_Fall Order Form - V12'!$X$23</f>
        <v>0</v>
      </c>
      <c r="F311" s="100" t="s">
        <v>696</v>
      </c>
      <c r="G311" s="61">
        <f>'2020 Sum_Fall Order Form - V12'!$Y$204</f>
        <v>0</v>
      </c>
      <c r="H311" s="60">
        <f>'2020 Sum_Fall Order Form - V12'!$G$18</f>
        <v>0</v>
      </c>
      <c r="J311" s="106">
        <v>19723</v>
      </c>
    </row>
    <row r="312" spans="1:10">
      <c r="A312" s="100">
        <v>311</v>
      </c>
      <c r="B312" s="57" t="s">
        <v>347</v>
      </c>
      <c r="D312" s="58">
        <f>'2020 Sum_Fall Order Form - V12'!$X$23</f>
        <v>0</v>
      </c>
      <c r="E312" s="58">
        <f>'2020 Sum_Fall Order Form - V12'!$X$23</f>
        <v>0</v>
      </c>
      <c r="F312" s="100">
        <v>1739207</v>
      </c>
      <c r="G312" s="61">
        <f>'2020 Sum_Fall Order Form - V12'!$X$205</f>
        <v>0</v>
      </c>
      <c r="H312" s="60">
        <f>'2020 Sum_Fall Order Form - V12'!$G$18</f>
        <v>0</v>
      </c>
      <c r="J312" s="106">
        <v>16685</v>
      </c>
    </row>
    <row r="313" spans="1:10">
      <c r="A313" s="100">
        <v>312</v>
      </c>
      <c r="B313" s="57" t="s">
        <v>347</v>
      </c>
      <c r="D313" s="58">
        <f>'2020 Sum_Fall Order Form - V12'!$X$23</f>
        <v>0</v>
      </c>
      <c r="E313" s="58">
        <f>'2020 Sum_Fall Order Form - V12'!$X$23</f>
        <v>0</v>
      </c>
      <c r="F313" s="100" t="s">
        <v>697</v>
      </c>
      <c r="G313" s="61">
        <f>'2020 Sum_Fall Order Form - V12'!$Y$205</f>
        <v>0</v>
      </c>
      <c r="H313" s="60">
        <f>'2020 Sum_Fall Order Form - V12'!$G$18</f>
        <v>0</v>
      </c>
      <c r="J313" s="106">
        <v>16694</v>
      </c>
    </row>
    <row r="314" spans="1:10">
      <c r="A314" s="100">
        <v>313</v>
      </c>
      <c r="B314" s="57" t="s">
        <v>349</v>
      </c>
      <c r="D314" s="58">
        <f>'2020 Sum_Fall Order Form - V12'!$X$23</f>
        <v>0</v>
      </c>
      <c r="E314" s="58">
        <f>'2020 Sum_Fall Order Form - V12'!$X$23</f>
        <v>0</v>
      </c>
      <c r="F314" s="100">
        <v>7537407</v>
      </c>
      <c r="G314" s="61">
        <f>'2020 Sum_Fall Order Form - V12'!$X$206</f>
        <v>0</v>
      </c>
      <c r="H314" s="60">
        <f>'2020 Sum_Fall Order Form - V12'!$G$18</f>
        <v>0</v>
      </c>
      <c r="J314" s="106">
        <v>19655</v>
      </c>
    </row>
    <row r="315" spans="1:10">
      <c r="A315" s="100">
        <v>314</v>
      </c>
      <c r="B315" s="57" t="s">
        <v>349</v>
      </c>
      <c r="D315" s="58">
        <f>'2020 Sum_Fall Order Form - V12'!$X$23</f>
        <v>0</v>
      </c>
      <c r="E315" s="58">
        <f>'2020 Sum_Fall Order Form - V12'!$X$23</f>
        <v>0</v>
      </c>
      <c r="F315" s="100" t="s">
        <v>698</v>
      </c>
      <c r="G315" s="61">
        <f>'2020 Sum_Fall Order Form - V12'!$Y$206</f>
        <v>0</v>
      </c>
      <c r="H315" s="60">
        <f>'2020 Sum_Fall Order Form - V12'!$G$18</f>
        <v>0</v>
      </c>
      <c r="J315" s="106">
        <v>19656</v>
      </c>
    </row>
    <row r="316" spans="1:10">
      <c r="A316" s="100">
        <v>315</v>
      </c>
      <c r="B316" s="57" t="s">
        <v>349</v>
      </c>
      <c r="D316" s="58">
        <f>'2020 Sum_Fall Order Form - V12'!$X$23</f>
        <v>0</v>
      </c>
      <c r="E316" s="58">
        <f>'2020 Sum_Fall Order Form - V12'!$X$23</f>
        <v>0</v>
      </c>
      <c r="F316" s="100">
        <v>7137404</v>
      </c>
      <c r="G316" s="61">
        <f>'2020 Sum_Fall Order Form - V12'!$X$207</f>
        <v>0</v>
      </c>
      <c r="H316" s="60">
        <f>'2020 Sum_Fall Order Form - V12'!$G$18</f>
        <v>0</v>
      </c>
      <c r="J316" s="106">
        <v>19726</v>
      </c>
    </row>
    <row r="317" spans="1:10">
      <c r="A317" s="100">
        <v>316</v>
      </c>
      <c r="B317" s="57" t="s">
        <v>349</v>
      </c>
      <c r="D317" s="58">
        <f>'2020 Sum_Fall Order Form - V12'!$X$23</f>
        <v>0</v>
      </c>
      <c r="E317" s="58">
        <f>'2020 Sum_Fall Order Form - V12'!$X$23</f>
        <v>0</v>
      </c>
      <c r="F317" s="100" t="s">
        <v>699</v>
      </c>
      <c r="G317" s="61">
        <f>'2020 Sum_Fall Order Form - V12'!$Y$207</f>
        <v>0</v>
      </c>
      <c r="H317" s="60">
        <f>'2020 Sum_Fall Order Form - V12'!$G$18</f>
        <v>0</v>
      </c>
      <c r="J317" s="106">
        <v>19725</v>
      </c>
    </row>
    <row r="318" spans="1:10">
      <c r="A318" s="100">
        <v>317</v>
      </c>
      <c r="B318" s="57" t="s">
        <v>351</v>
      </c>
      <c r="D318" s="58">
        <f>'2020 Sum_Fall Order Form - V12'!$X$23</f>
        <v>0</v>
      </c>
      <c r="E318" s="58">
        <f>'2020 Sum_Fall Order Form - V12'!$X$23</f>
        <v>0</v>
      </c>
      <c r="F318" s="100">
        <v>7537497</v>
      </c>
      <c r="G318" s="61">
        <f>'2020 Sum_Fall Order Form - V12'!$X$208</f>
        <v>0</v>
      </c>
      <c r="H318" s="60">
        <f>'2020 Sum_Fall Order Form - V12'!$G$18</f>
        <v>0</v>
      </c>
      <c r="J318" s="106">
        <v>19658</v>
      </c>
    </row>
    <row r="319" spans="1:10">
      <c r="A319" s="100">
        <v>318</v>
      </c>
      <c r="B319" s="57" t="s">
        <v>351</v>
      </c>
      <c r="D319" s="58">
        <f>'2020 Sum_Fall Order Form - V12'!$X$23</f>
        <v>0</v>
      </c>
      <c r="E319" s="58">
        <f>'2020 Sum_Fall Order Form - V12'!$X$23</f>
        <v>0</v>
      </c>
      <c r="F319" s="100" t="s">
        <v>700</v>
      </c>
      <c r="G319" s="61">
        <f>'2020 Sum_Fall Order Form - V12'!$Y$208</f>
        <v>0</v>
      </c>
      <c r="H319" s="60">
        <f>'2020 Sum_Fall Order Form - V12'!$G$18</f>
        <v>0</v>
      </c>
      <c r="J319" s="106">
        <v>19657</v>
      </c>
    </row>
    <row r="320" spans="1:10">
      <c r="A320" s="100">
        <v>319</v>
      </c>
      <c r="B320" s="57" t="s">
        <v>353</v>
      </c>
      <c r="D320" s="58">
        <f>'2020 Sum_Fall Order Form - V12'!$X$23</f>
        <v>0</v>
      </c>
      <c r="E320" s="58">
        <f>'2020 Sum_Fall Order Form - V12'!$X$23</f>
        <v>0</v>
      </c>
      <c r="F320" s="100">
        <v>1737607</v>
      </c>
      <c r="G320" s="61">
        <f>'2020 Sum_Fall Order Form - V12'!$X$209</f>
        <v>0</v>
      </c>
      <c r="H320" s="60">
        <f>'2020 Sum_Fall Order Form - V12'!$G$18</f>
        <v>0</v>
      </c>
      <c r="J320" s="106">
        <v>5383</v>
      </c>
    </row>
    <row r="321" spans="1:10">
      <c r="A321" s="100">
        <v>320</v>
      </c>
      <c r="B321" s="57" t="s">
        <v>353</v>
      </c>
      <c r="D321" s="58">
        <f>'2020 Sum_Fall Order Form - V12'!$X$23</f>
        <v>0</v>
      </c>
      <c r="E321" s="58">
        <f>'2020 Sum_Fall Order Form - V12'!$X$23</f>
        <v>0</v>
      </c>
      <c r="F321" s="100" t="s">
        <v>701</v>
      </c>
      <c r="G321" s="61">
        <f>'2020 Sum_Fall Order Form - V12'!$Y$209</f>
        <v>0</v>
      </c>
      <c r="H321" s="60">
        <f>'2020 Sum_Fall Order Form - V12'!$G$18</f>
        <v>0</v>
      </c>
      <c r="J321" s="106">
        <v>5826</v>
      </c>
    </row>
    <row r="322" spans="1:10">
      <c r="A322" s="100">
        <v>321</v>
      </c>
      <c r="B322" s="57" t="s">
        <v>355</v>
      </c>
      <c r="D322" s="58">
        <f>'2020 Sum_Fall Order Form - V12'!$X$23</f>
        <v>0</v>
      </c>
      <c r="E322" s="58">
        <f>'2020 Sum_Fall Order Form - V12'!$X$23</f>
        <v>0</v>
      </c>
      <c r="F322" s="100">
        <v>7538207</v>
      </c>
      <c r="G322" s="61">
        <f>'2020 Sum_Fall Order Form - V12'!$X$210</f>
        <v>0</v>
      </c>
      <c r="H322" s="60">
        <f>'2020 Sum_Fall Order Form - V12'!$G$18</f>
        <v>0</v>
      </c>
      <c r="J322" s="106">
        <v>19659</v>
      </c>
    </row>
    <row r="323" spans="1:10">
      <c r="A323" s="100">
        <v>322</v>
      </c>
      <c r="B323" s="57" t="s">
        <v>355</v>
      </c>
      <c r="D323" s="58">
        <f>'2020 Sum_Fall Order Form - V12'!$X$23</f>
        <v>0</v>
      </c>
      <c r="E323" s="58">
        <f>'2020 Sum_Fall Order Form - V12'!$X$23</f>
        <v>0</v>
      </c>
      <c r="F323" s="100" t="s">
        <v>702</v>
      </c>
      <c r="G323" s="61">
        <f>'2020 Sum_Fall Order Form - V12'!$Y$210</f>
        <v>0</v>
      </c>
      <c r="H323" s="60">
        <f>'2020 Sum_Fall Order Form - V12'!$G$18</f>
        <v>0</v>
      </c>
      <c r="J323" s="106">
        <v>19660</v>
      </c>
    </row>
    <row r="324" spans="1:10">
      <c r="A324" s="100">
        <v>323</v>
      </c>
      <c r="B324" s="57" t="s">
        <v>357</v>
      </c>
      <c r="D324" s="58">
        <f>'2020 Sum_Fall Order Form - V12'!$X$23</f>
        <v>0</v>
      </c>
      <c r="E324" s="58">
        <f>'2020 Sum_Fall Order Form - V12'!$X$23</f>
        <v>0</v>
      </c>
      <c r="F324" s="100">
        <v>1738377</v>
      </c>
      <c r="G324" s="61">
        <f>'2020 Sum_Fall Order Form - V12'!$X$211</f>
        <v>0</v>
      </c>
      <c r="H324" s="60">
        <f>'2020 Sum_Fall Order Form - V12'!$G$18</f>
        <v>0</v>
      </c>
      <c r="J324" s="106">
        <v>5409</v>
      </c>
    </row>
    <row r="325" spans="1:10">
      <c r="A325" s="100">
        <v>324</v>
      </c>
      <c r="B325" s="57" t="s">
        <v>357</v>
      </c>
      <c r="D325" s="58">
        <f>'2020 Sum_Fall Order Form - V12'!$X$23</f>
        <v>0</v>
      </c>
      <c r="E325" s="58">
        <f>'2020 Sum_Fall Order Form - V12'!$X$23</f>
        <v>0</v>
      </c>
      <c r="F325" s="100" t="s">
        <v>703</v>
      </c>
      <c r="G325" s="61">
        <f>'2020 Sum_Fall Order Form - V12'!$Y$211</f>
        <v>0</v>
      </c>
      <c r="H325" s="60">
        <f>'2020 Sum_Fall Order Form - V12'!$G$18</f>
        <v>0</v>
      </c>
      <c r="J325" s="106">
        <v>5827</v>
      </c>
    </row>
    <row r="326" spans="1:10">
      <c r="A326" s="100">
        <v>325</v>
      </c>
      <c r="B326" s="57" t="s">
        <v>357</v>
      </c>
      <c r="D326" s="58">
        <f>'2020 Sum_Fall Order Form - V12'!$X$23</f>
        <v>0</v>
      </c>
      <c r="E326" s="58">
        <f>'2020 Sum_Fall Order Form - V12'!$X$23</f>
        <v>0</v>
      </c>
      <c r="F326" s="100">
        <v>7538377</v>
      </c>
      <c r="G326" s="61">
        <f>'2020 Sum_Fall Order Form - V12'!$X$212</f>
        <v>0</v>
      </c>
      <c r="H326" s="60">
        <f>'2020 Sum_Fall Order Form - V12'!$G$18</f>
        <v>0</v>
      </c>
      <c r="J326" s="106">
        <v>19661</v>
      </c>
    </row>
    <row r="327" spans="1:10">
      <c r="A327" s="100">
        <v>326</v>
      </c>
      <c r="B327" s="57" t="s">
        <v>357</v>
      </c>
      <c r="D327" s="58">
        <f>'2020 Sum_Fall Order Form - V12'!$X$23</f>
        <v>0</v>
      </c>
      <c r="E327" s="58">
        <f>'2020 Sum_Fall Order Form - V12'!$X$23</f>
        <v>0</v>
      </c>
      <c r="F327" s="100" t="s">
        <v>704</v>
      </c>
      <c r="G327" s="61">
        <f>'2020 Sum_Fall Order Form - V12'!$Y$212</f>
        <v>0</v>
      </c>
      <c r="H327" s="60">
        <f>'2020 Sum_Fall Order Form - V12'!$G$18</f>
        <v>0</v>
      </c>
      <c r="J327" s="106">
        <v>19662</v>
      </c>
    </row>
    <row r="328" spans="1:10">
      <c r="A328" s="100">
        <v>327</v>
      </c>
      <c r="B328" s="57" t="s">
        <v>359</v>
      </c>
      <c r="D328" s="58">
        <f>'2020 Sum_Fall Order Form - V12'!$X$23</f>
        <v>0</v>
      </c>
      <c r="E328" s="58">
        <f>'2020 Sum_Fall Order Form - V12'!$X$23</f>
        <v>0</v>
      </c>
      <c r="F328" s="100">
        <v>7538607</v>
      </c>
      <c r="G328" s="61">
        <f>'2020 Sum_Fall Order Form - V12'!$X$213</f>
        <v>0</v>
      </c>
      <c r="H328" s="60">
        <f>'2020 Sum_Fall Order Form - V12'!$G$18</f>
        <v>0</v>
      </c>
      <c r="J328" s="106">
        <v>19663</v>
      </c>
    </row>
    <row r="329" spans="1:10">
      <c r="A329" s="100">
        <v>328</v>
      </c>
      <c r="B329" s="57" t="s">
        <v>359</v>
      </c>
      <c r="D329" s="58">
        <f>'2020 Sum_Fall Order Form - V12'!$X$23</f>
        <v>0</v>
      </c>
      <c r="E329" s="58">
        <f>'2020 Sum_Fall Order Form - V12'!$X$23</f>
        <v>0</v>
      </c>
      <c r="F329" s="100" t="s">
        <v>705</v>
      </c>
      <c r="G329" s="61">
        <f>'2020 Sum_Fall Order Form - V12'!$Y$213</f>
        <v>0</v>
      </c>
      <c r="H329" s="60">
        <f>'2020 Sum_Fall Order Form - V12'!$G$18</f>
        <v>0</v>
      </c>
      <c r="J329" s="106">
        <v>19664</v>
      </c>
    </row>
    <row r="330" spans="1:10">
      <c r="A330" s="100">
        <v>329</v>
      </c>
      <c r="B330" s="57" t="s">
        <v>706</v>
      </c>
      <c r="D330" s="58">
        <f>'2020 Sum_Fall Order Form - V12'!$X$23</f>
        <v>0</v>
      </c>
      <c r="E330" s="58">
        <f>'2020 Sum_Fall Order Form - V12'!$X$23</f>
        <v>0</v>
      </c>
      <c r="F330" s="100">
        <v>1739247</v>
      </c>
      <c r="G330" s="61">
        <f>'2020 Sum_Fall Order Form - V12'!$X$214</f>
        <v>0</v>
      </c>
      <c r="H330" s="60">
        <f>'2020 Sum_Fall Order Form - V12'!$G$18</f>
        <v>0</v>
      </c>
      <c r="J330" s="106">
        <v>16686</v>
      </c>
    </row>
    <row r="331" spans="1:10">
      <c r="A331" s="100">
        <v>330</v>
      </c>
      <c r="B331" s="57" t="s">
        <v>706</v>
      </c>
      <c r="D331" s="58">
        <f>'2020 Sum_Fall Order Form - V12'!$X$23</f>
        <v>0</v>
      </c>
      <c r="E331" s="58">
        <f>'2020 Sum_Fall Order Form - V12'!$X$23</f>
        <v>0</v>
      </c>
      <c r="F331" s="100" t="s">
        <v>707</v>
      </c>
      <c r="G331" s="61">
        <f>'2020 Sum_Fall Order Form - V12'!$Y$214</f>
        <v>0</v>
      </c>
      <c r="H331" s="60">
        <f>'2020 Sum_Fall Order Form - V12'!$G$18</f>
        <v>0</v>
      </c>
      <c r="J331" s="106">
        <v>16695</v>
      </c>
    </row>
    <row r="332" spans="1:10">
      <c r="A332" s="100">
        <v>331</v>
      </c>
      <c r="B332" s="57" t="s">
        <v>363</v>
      </c>
      <c r="D332" s="58">
        <f>'2020 Sum_Fall Order Form - V12'!$X$23</f>
        <v>0</v>
      </c>
      <c r="E332" s="58">
        <f>'2020 Sum_Fall Order Form - V12'!$X$23</f>
        <v>0</v>
      </c>
      <c r="F332" s="100">
        <v>1739287</v>
      </c>
      <c r="G332" s="61">
        <f>'2020 Sum_Fall Order Form - V12'!$X$215</f>
        <v>0</v>
      </c>
      <c r="H332" s="60">
        <f>'2020 Sum_Fall Order Form - V12'!$G$18</f>
        <v>0</v>
      </c>
      <c r="J332" s="106">
        <v>18166</v>
      </c>
    </row>
    <row r="333" spans="1:10">
      <c r="A333" s="100">
        <v>332</v>
      </c>
      <c r="B333" s="57" t="s">
        <v>363</v>
      </c>
      <c r="D333" s="58">
        <f>'2020 Sum_Fall Order Form - V12'!$X$23</f>
        <v>0</v>
      </c>
      <c r="E333" s="58">
        <f>'2020 Sum_Fall Order Form - V12'!$X$23</f>
        <v>0</v>
      </c>
      <c r="F333" s="100" t="s">
        <v>708</v>
      </c>
      <c r="G333" s="61">
        <f>'2020 Sum_Fall Order Form - V12'!$Y$215</f>
        <v>0</v>
      </c>
      <c r="H333" s="60">
        <f>'2020 Sum_Fall Order Form - V12'!$G$18</f>
        <v>0</v>
      </c>
      <c r="J333" s="106">
        <v>18165</v>
      </c>
    </row>
    <row r="334" spans="1:10">
      <c r="A334" s="100">
        <v>333</v>
      </c>
      <c r="B334" s="57" t="s">
        <v>363</v>
      </c>
      <c r="D334" s="58">
        <f>'2020 Sum_Fall Order Form - V12'!$X$23</f>
        <v>0</v>
      </c>
      <c r="E334" s="58">
        <f>'2020 Sum_Fall Order Form - V12'!$X$23</f>
        <v>0</v>
      </c>
      <c r="F334" s="100">
        <v>7539287</v>
      </c>
      <c r="G334" s="61">
        <f>'2020 Sum_Fall Order Form - V12'!$X$216</f>
        <v>0</v>
      </c>
      <c r="H334" s="60">
        <f>'2020 Sum_Fall Order Form - V12'!$G$18</f>
        <v>0</v>
      </c>
      <c r="J334" s="106">
        <v>19665</v>
      </c>
    </row>
    <row r="335" spans="1:10">
      <c r="A335" s="100">
        <v>334</v>
      </c>
      <c r="B335" s="57" t="s">
        <v>363</v>
      </c>
      <c r="D335" s="58">
        <f>'2020 Sum_Fall Order Form - V12'!$X$23</f>
        <v>0</v>
      </c>
      <c r="E335" s="58">
        <f>'2020 Sum_Fall Order Form - V12'!$X$23</f>
        <v>0</v>
      </c>
      <c r="F335" s="100" t="s">
        <v>709</v>
      </c>
      <c r="G335" s="61">
        <f>'2020 Sum_Fall Order Form - V12'!$Y$216</f>
        <v>0</v>
      </c>
      <c r="H335" s="60">
        <f>'2020 Sum_Fall Order Form - V12'!$G$18</f>
        <v>0</v>
      </c>
      <c r="J335" s="106">
        <v>19666</v>
      </c>
    </row>
    <row r="336" spans="1:10">
      <c r="A336" s="100">
        <v>335</v>
      </c>
      <c r="B336" s="57" t="s">
        <v>365</v>
      </c>
      <c r="D336" s="58">
        <f>'2020 Sum_Fall Order Form - V12'!$X$23</f>
        <v>0</v>
      </c>
      <c r="E336" s="58">
        <f>'2020 Sum_Fall Order Form - V12'!$X$23</f>
        <v>0</v>
      </c>
      <c r="F336" s="100">
        <v>1739507</v>
      </c>
      <c r="G336" s="61">
        <f>'2020 Sum_Fall Order Form - V12'!$X$217</f>
        <v>0</v>
      </c>
      <c r="H336" s="60">
        <f>'2020 Sum_Fall Order Form - V12'!$G$18</f>
        <v>0</v>
      </c>
      <c r="J336" s="106">
        <v>5371</v>
      </c>
    </row>
    <row r="337" spans="1:10">
      <c r="A337" s="100">
        <v>336</v>
      </c>
      <c r="B337" s="57" t="s">
        <v>365</v>
      </c>
      <c r="D337" s="58">
        <f>'2020 Sum_Fall Order Form - V12'!$X$23</f>
        <v>0</v>
      </c>
      <c r="E337" s="58">
        <f>'2020 Sum_Fall Order Form - V12'!$X$23</f>
        <v>0</v>
      </c>
      <c r="F337" s="100" t="s">
        <v>710</v>
      </c>
      <c r="G337" s="61">
        <f>'2020 Sum_Fall Order Form - V12'!$Y$217</f>
        <v>0</v>
      </c>
      <c r="H337" s="60">
        <f>'2020 Sum_Fall Order Form - V12'!$G$18</f>
        <v>0</v>
      </c>
      <c r="J337" s="106">
        <v>5828</v>
      </c>
    </row>
    <row r="338" spans="1:10">
      <c r="A338" s="100">
        <v>337</v>
      </c>
      <c r="B338" s="57" t="s">
        <v>365</v>
      </c>
      <c r="D338" s="58">
        <f>'2020 Sum_Fall Order Form - V12'!$X$23</f>
        <v>0</v>
      </c>
      <c r="E338" s="58">
        <f>'2020 Sum_Fall Order Form - V12'!$X$23</f>
        <v>0</v>
      </c>
      <c r="F338" s="100">
        <v>7139504</v>
      </c>
      <c r="G338" s="61">
        <f>'2020 Sum_Fall Order Form - V12'!$X$218</f>
        <v>0</v>
      </c>
      <c r="H338" s="60">
        <f>'2020 Sum_Fall Order Form - V12'!$G$18</f>
        <v>0</v>
      </c>
      <c r="J338" s="106">
        <v>19728</v>
      </c>
    </row>
    <row r="339" spans="1:10">
      <c r="A339" s="100">
        <v>338</v>
      </c>
      <c r="B339" s="57" t="s">
        <v>365</v>
      </c>
      <c r="D339" s="58">
        <f>'2020 Sum_Fall Order Form - V12'!$X$23</f>
        <v>0</v>
      </c>
      <c r="E339" s="58">
        <f>'2020 Sum_Fall Order Form - V12'!$X$23</f>
        <v>0</v>
      </c>
      <c r="F339" s="100" t="s">
        <v>711</v>
      </c>
      <c r="G339" s="61">
        <f>'2020 Sum_Fall Order Form - V12'!$Y$218</f>
        <v>0</v>
      </c>
      <c r="H339" s="60">
        <f>'2020 Sum_Fall Order Form - V12'!$G$18</f>
        <v>0</v>
      </c>
      <c r="J339" s="106">
        <v>19727</v>
      </c>
    </row>
    <row r="340" spans="1:10">
      <c r="A340" s="100">
        <v>339</v>
      </c>
      <c r="B340" s="57" t="s">
        <v>712</v>
      </c>
      <c r="D340" s="58">
        <f>'2020 Sum_Fall Order Form - V12'!$X$23</f>
        <v>0</v>
      </c>
      <c r="E340" s="58">
        <f>'2020 Sum_Fall Order Form - V12'!$X$23</f>
        <v>0</v>
      </c>
      <c r="F340" s="100">
        <v>1740277</v>
      </c>
      <c r="G340" s="61">
        <f>'2020 Sum_Fall Order Form - V12'!$X$220</f>
        <v>0</v>
      </c>
      <c r="H340" s="60">
        <f>'2020 Sum_Fall Order Form - V12'!$G$18</f>
        <v>0</v>
      </c>
      <c r="J340" s="106">
        <v>20172</v>
      </c>
    </row>
    <row r="341" spans="1:10">
      <c r="A341" s="100">
        <v>340</v>
      </c>
      <c r="B341" s="57" t="s">
        <v>712</v>
      </c>
      <c r="D341" s="58">
        <f>'2020 Sum_Fall Order Form - V12'!$X$23</f>
        <v>0</v>
      </c>
      <c r="E341" s="58">
        <f>'2020 Sum_Fall Order Form - V12'!$X$23</f>
        <v>0</v>
      </c>
      <c r="F341" s="100" t="s">
        <v>713</v>
      </c>
      <c r="G341" s="61">
        <f>'2020 Sum_Fall Order Form - V12'!$Y$220</f>
        <v>0</v>
      </c>
      <c r="H341" s="60">
        <f>'2020 Sum_Fall Order Form - V12'!$G$18</f>
        <v>0</v>
      </c>
      <c r="J341" s="106">
        <v>20173</v>
      </c>
    </row>
    <row r="342" spans="1:10">
      <c r="A342" s="100">
        <v>341</v>
      </c>
      <c r="B342" s="57" t="s">
        <v>369</v>
      </c>
      <c r="D342" s="58">
        <f>'2020 Sum_Fall Order Form - V12'!$X$23</f>
        <v>0</v>
      </c>
      <c r="E342" s="58">
        <f>'2020 Sum_Fall Order Form - V12'!$X$23</f>
        <v>0</v>
      </c>
      <c r="F342" s="100">
        <v>1740307</v>
      </c>
      <c r="G342" s="61">
        <f>'2020 Sum_Fall Order Form - V12'!$X$221</f>
        <v>0</v>
      </c>
      <c r="H342" s="60">
        <f>'2020 Sum_Fall Order Form - V12'!$G$18</f>
        <v>0</v>
      </c>
      <c r="J342" s="106">
        <v>18167</v>
      </c>
    </row>
    <row r="343" spans="1:10">
      <c r="A343" s="100">
        <v>342</v>
      </c>
      <c r="B343" s="57" t="s">
        <v>369</v>
      </c>
      <c r="D343" s="58">
        <f>'2020 Sum_Fall Order Form - V12'!$X$23</f>
        <v>0</v>
      </c>
      <c r="E343" s="58">
        <f>'2020 Sum_Fall Order Form - V12'!$X$23</f>
        <v>0</v>
      </c>
      <c r="F343" s="100" t="s">
        <v>714</v>
      </c>
      <c r="G343" s="61">
        <f>'2020 Sum_Fall Order Form - V12'!$Y$221</f>
        <v>0</v>
      </c>
      <c r="H343" s="60">
        <f>'2020 Sum_Fall Order Form - V12'!$G$18</f>
        <v>0</v>
      </c>
      <c r="J343" s="106">
        <v>18168</v>
      </c>
    </row>
    <row r="344" spans="1:10">
      <c r="A344" s="100">
        <v>343</v>
      </c>
      <c r="B344" s="57" t="s">
        <v>372</v>
      </c>
      <c r="D344" s="58">
        <f>'2020 Sum_Fall Order Form - V12'!$X$23</f>
        <v>0</v>
      </c>
      <c r="E344" s="58">
        <f>'2020 Sum_Fall Order Form - V12'!$X$23</f>
        <v>0</v>
      </c>
      <c r="F344" s="100">
        <v>1741320</v>
      </c>
      <c r="G344" s="61">
        <f>'2020 Sum_Fall Order Form - V12'!$X$223</f>
        <v>0</v>
      </c>
      <c r="H344" s="60">
        <f>'2020 Sum_Fall Order Form - V12'!$G$18</f>
        <v>0</v>
      </c>
      <c r="J344" s="106">
        <v>5516</v>
      </c>
    </row>
    <row r="345" spans="1:10">
      <c r="A345" s="100">
        <v>344</v>
      </c>
      <c r="B345" s="57" t="s">
        <v>372</v>
      </c>
      <c r="D345" s="58">
        <f>'2020 Sum_Fall Order Form - V12'!$X$23</f>
        <v>0</v>
      </c>
      <c r="E345" s="58">
        <f>'2020 Sum_Fall Order Form - V12'!$X$23</f>
        <v>0</v>
      </c>
      <c r="F345" s="100" t="s">
        <v>715</v>
      </c>
      <c r="G345" s="61">
        <f>'2020 Sum_Fall Order Form - V12'!$Y$223</f>
        <v>0</v>
      </c>
      <c r="H345" s="60">
        <f>'2020 Sum_Fall Order Form - V12'!$G$18</f>
        <v>0</v>
      </c>
      <c r="J345" s="106">
        <v>5628</v>
      </c>
    </row>
    <row r="346" spans="1:10">
      <c r="A346" s="100">
        <v>345</v>
      </c>
      <c r="B346" s="57" t="s">
        <v>374</v>
      </c>
      <c r="D346" s="58">
        <f>'2020 Sum_Fall Order Form - V12'!$X$23</f>
        <v>0</v>
      </c>
      <c r="E346" s="58">
        <f>'2020 Sum_Fall Order Form - V12'!$X$23</f>
        <v>0</v>
      </c>
      <c r="F346" s="100">
        <v>1741500</v>
      </c>
      <c r="G346" s="61">
        <f>'2020 Sum_Fall Order Form - V12'!$X$224</f>
        <v>0</v>
      </c>
      <c r="H346" s="60">
        <f>'2020 Sum_Fall Order Form - V12'!$G$18</f>
        <v>0</v>
      </c>
      <c r="J346" s="106">
        <v>12543</v>
      </c>
    </row>
    <row r="347" spans="1:10">
      <c r="A347" s="100">
        <v>346</v>
      </c>
      <c r="B347" s="57" t="s">
        <v>374</v>
      </c>
      <c r="D347" s="58">
        <f>'2020 Sum_Fall Order Form - V12'!$X$23</f>
        <v>0</v>
      </c>
      <c r="E347" s="58">
        <f>'2020 Sum_Fall Order Form - V12'!$X$23</f>
        <v>0</v>
      </c>
      <c r="F347" s="100" t="s">
        <v>716</v>
      </c>
      <c r="G347" s="61">
        <f>'2020 Sum_Fall Order Form - V12'!$Y$224</f>
        <v>0</v>
      </c>
      <c r="H347" s="60">
        <f>'2020 Sum_Fall Order Form - V12'!$G$18</f>
        <v>0</v>
      </c>
      <c r="J347" s="106">
        <v>12548</v>
      </c>
    </row>
    <row r="348" spans="1:10">
      <c r="A348" s="100">
        <v>347</v>
      </c>
      <c r="B348" s="57" t="s">
        <v>375</v>
      </c>
      <c r="D348" s="58">
        <f>'2020 Sum_Fall Order Form - V12'!$X$23</f>
        <v>0</v>
      </c>
      <c r="E348" s="58">
        <f>'2020 Sum_Fall Order Form - V12'!$X$23</f>
        <v>0</v>
      </c>
      <c r="F348" s="100">
        <v>1741970</v>
      </c>
      <c r="G348" s="61">
        <f>'2020 Sum_Fall Order Form - V12'!$X$225</f>
        <v>0</v>
      </c>
      <c r="H348" s="60">
        <f>'2020 Sum_Fall Order Form - V12'!$G$18</f>
        <v>0</v>
      </c>
      <c r="J348" s="106">
        <v>5333</v>
      </c>
    </row>
    <row r="349" spans="1:10">
      <c r="A349" s="100">
        <v>348</v>
      </c>
      <c r="B349" s="57" t="s">
        <v>375</v>
      </c>
      <c r="D349" s="58">
        <f>'2020 Sum_Fall Order Form - V12'!$X$23</f>
        <v>0</v>
      </c>
      <c r="E349" s="58">
        <f>'2020 Sum_Fall Order Form - V12'!$X$23</f>
        <v>0</v>
      </c>
      <c r="F349" s="100" t="s">
        <v>717</v>
      </c>
      <c r="G349" s="61">
        <f>'2020 Sum_Fall Order Form - V12'!$Y$225</f>
        <v>0</v>
      </c>
      <c r="H349" s="60">
        <f>'2020 Sum_Fall Order Form - V12'!$G$18</f>
        <v>0</v>
      </c>
      <c r="J349" s="106">
        <v>5837</v>
      </c>
    </row>
    <row r="350" spans="1:10">
      <c r="A350" s="100">
        <v>349</v>
      </c>
      <c r="B350" s="57" t="s">
        <v>377</v>
      </c>
      <c r="D350" s="58">
        <f>'2020 Sum_Fall Order Form - V12'!$X$23</f>
        <v>0</v>
      </c>
      <c r="E350" s="58">
        <f>'2020 Sum_Fall Order Form - V12'!$X$23</f>
        <v>0</v>
      </c>
      <c r="F350" s="100">
        <v>1742370</v>
      </c>
      <c r="G350" s="61">
        <f>'2020 Sum_Fall Order Form - V12'!$X$226</f>
        <v>0</v>
      </c>
      <c r="H350" s="60">
        <f>'2020 Sum_Fall Order Form - V12'!$G$18</f>
        <v>0</v>
      </c>
      <c r="J350" s="106">
        <v>19882</v>
      </c>
    </row>
    <row r="351" spans="1:10">
      <c r="A351" s="100">
        <v>350</v>
      </c>
      <c r="B351" s="57" t="s">
        <v>377</v>
      </c>
      <c r="D351" s="58">
        <f>'2020 Sum_Fall Order Form - V12'!$X$23</f>
        <v>0</v>
      </c>
      <c r="E351" s="58">
        <f>'2020 Sum_Fall Order Form - V12'!$X$23</f>
        <v>0</v>
      </c>
      <c r="F351" s="100" t="s">
        <v>718</v>
      </c>
      <c r="G351" s="61">
        <f>'2020 Sum_Fall Order Form - V12'!$Y$226</f>
        <v>0</v>
      </c>
      <c r="H351" s="60">
        <f>'2020 Sum_Fall Order Form - V12'!$G$18</f>
        <v>0</v>
      </c>
      <c r="J351" s="106">
        <v>19881</v>
      </c>
    </row>
    <row r="352" spans="1:10">
      <c r="A352" s="100">
        <v>351</v>
      </c>
      <c r="B352" s="57" t="s">
        <v>379</v>
      </c>
      <c r="D352" s="58">
        <f>'2020 Sum_Fall Order Form - V12'!$X$23</f>
        <v>0</v>
      </c>
      <c r="E352" s="58">
        <f>'2020 Sum_Fall Order Form - V12'!$X$23</f>
        <v>0</v>
      </c>
      <c r="F352" s="100">
        <v>1743070</v>
      </c>
      <c r="G352" s="61">
        <f>'2020 Sum_Fall Order Form - V12'!$X$227</f>
        <v>0</v>
      </c>
      <c r="H352" s="60">
        <f>'2020 Sum_Fall Order Form - V12'!$G$18</f>
        <v>0</v>
      </c>
      <c r="J352" s="106">
        <v>19885</v>
      </c>
    </row>
    <row r="353" spans="1:10">
      <c r="A353" s="100">
        <v>352</v>
      </c>
      <c r="B353" s="57" t="s">
        <v>379</v>
      </c>
      <c r="D353" s="58">
        <f>'2020 Sum_Fall Order Form - V12'!$X$23</f>
        <v>0</v>
      </c>
      <c r="E353" s="58">
        <f>'2020 Sum_Fall Order Form - V12'!$X$23</f>
        <v>0</v>
      </c>
      <c r="F353" s="100" t="s">
        <v>719</v>
      </c>
      <c r="G353" s="61">
        <f>'2020 Sum_Fall Order Form - V12'!$Y$227</f>
        <v>0</v>
      </c>
      <c r="H353" s="60">
        <f>'2020 Sum_Fall Order Form - V12'!$G$18</f>
        <v>0</v>
      </c>
      <c r="J353" s="106">
        <v>19884</v>
      </c>
    </row>
    <row r="354" spans="1:10">
      <c r="A354" s="100">
        <v>353</v>
      </c>
      <c r="B354" s="57" t="s">
        <v>381</v>
      </c>
      <c r="D354" s="58">
        <f>'2020 Sum_Fall Order Form - V12'!$X$23</f>
        <v>0</v>
      </c>
      <c r="E354" s="58">
        <f>'2020 Sum_Fall Order Form - V12'!$X$23</f>
        <v>0</v>
      </c>
      <c r="F354" s="100">
        <v>1742810</v>
      </c>
      <c r="G354" s="61">
        <f>'2020 Sum_Fall Order Form - V12'!$X$228</f>
        <v>0</v>
      </c>
      <c r="H354" s="60">
        <f>'2020 Sum_Fall Order Form - V12'!$G$18</f>
        <v>0</v>
      </c>
      <c r="J354" s="106">
        <v>19919</v>
      </c>
    </row>
    <row r="355" spans="1:10">
      <c r="A355" s="100">
        <v>354</v>
      </c>
      <c r="B355" s="57" t="s">
        <v>381</v>
      </c>
      <c r="D355" s="58">
        <f>'2020 Sum_Fall Order Form - V12'!$X$23</f>
        <v>0</v>
      </c>
      <c r="E355" s="58">
        <f>'2020 Sum_Fall Order Form - V12'!$X$23</f>
        <v>0</v>
      </c>
      <c r="F355" s="100" t="s">
        <v>720</v>
      </c>
      <c r="G355" s="61">
        <f>'2020 Sum_Fall Order Form - V12'!$Y$228</f>
        <v>0</v>
      </c>
      <c r="H355" s="60">
        <f>'2020 Sum_Fall Order Form - V12'!$G$18</f>
        <v>0</v>
      </c>
      <c r="J355" s="106">
        <v>19921</v>
      </c>
    </row>
    <row r="356" spans="1:10">
      <c r="A356" s="100">
        <v>355</v>
      </c>
      <c r="B356" s="57" t="s">
        <v>383</v>
      </c>
      <c r="D356" s="58">
        <f>'2020 Sum_Fall Order Form - V12'!$X$23</f>
        <v>0</v>
      </c>
      <c r="E356" s="58">
        <f>'2020 Sum_Fall Order Form - V12'!$X$23</f>
        <v>0</v>
      </c>
      <c r="F356" s="100">
        <v>1743410</v>
      </c>
      <c r="G356" s="61">
        <f>'2020 Sum_Fall Order Form - V12'!$X$229</f>
        <v>0</v>
      </c>
      <c r="H356" s="60">
        <f>'2020 Sum_Fall Order Form - V12'!$G$18</f>
        <v>0</v>
      </c>
      <c r="J356" s="106">
        <v>12577</v>
      </c>
    </row>
    <row r="357" spans="1:10">
      <c r="A357" s="100">
        <v>356</v>
      </c>
      <c r="B357" s="57" t="s">
        <v>383</v>
      </c>
      <c r="D357" s="58">
        <f>'2020 Sum_Fall Order Form - V12'!$X$23</f>
        <v>0</v>
      </c>
      <c r="E357" s="58">
        <f>'2020 Sum_Fall Order Form - V12'!$X$23</f>
        <v>0</v>
      </c>
      <c r="F357" s="100" t="s">
        <v>721</v>
      </c>
      <c r="G357" s="61">
        <f>'2020 Sum_Fall Order Form - V12'!$Y$229</f>
        <v>0</v>
      </c>
      <c r="H357" s="60">
        <f>'2020 Sum_Fall Order Form - V12'!$G$18</f>
        <v>0</v>
      </c>
      <c r="J357" s="106">
        <v>12574</v>
      </c>
    </row>
    <row r="358" spans="1:10">
      <c r="A358" s="100">
        <v>357</v>
      </c>
      <c r="B358" s="57" t="s">
        <v>384</v>
      </c>
      <c r="D358" s="58">
        <f>'2020 Sum_Fall Order Form - V12'!$X$23</f>
        <v>0</v>
      </c>
      <c r="E358" s="58">
        <f>'2020 Sum_Fall Order Form - V12'!$X$23</f>
        <v>0</v>
      </c>
      <c r="F358" s="100">
        <v>1743420</v>
      </c>
      <c r="G358" s="61">
        <f>'2020 Sum_Fall Order Form - V12'!$X$230</f>
        <v>0</v>
      </c>
      <c r="H358" s="60">
        <f>'2020 Sum_Fall Order Form - V12'!$G$18</f>
        <v>0</v>
      </c>
      <c r="J358" s="106">
        <v>19924</v>
      </c>
    </row>
    <row r="359" spans="1:10">
      <c r="A359" s="100">
        <v>358</v>
      </c>
      <c r="B359" s="57" t="s">
        <v>384</v>
      </c>
      <c r="D359" s="58">
        <f>'2020 Sum_Fall Order Form - V12'!$X$23</f>
        <v>0</v>
      </c>
      <c r="E359" s="58">
        <f>'2020 Sum_Fall Order Form - V12'!$X$23</f>
        <v>0</v>
      </c>
      <c r="F359" s="100" t="s">
        <v>722</v>
      </c>
      <c r="G359" s="61">
        <f>'2020 Sum_Fall Order Form - V12'!$Y$230</f>
        <v>0</v>
      </c>
      <c r="H359" s="60">
        <f>'2020 Sum_Fall Order Form - V12'!$G$18</f>
        <v>0</v>
      </c>
      <c r="J359" s="106">
        <v>19923</v>
      </c>
    </row>
    <row r="360" spans="1:10">
      <c r="A360" s="100">
        <v>359</v>
      </c>
      <c r="B360" s="57" t="s">
        <v>385</v>
      </c>
      <c r="D360" s="58">
        <f>'2020 Sum_Fall Order Form - V12'!$X$23</f>
        <v>0</v>
      </c>
      <c r="E360" s="58">
        <f>'2020 Sum_Fall Order Form - V12'!$X$23</f>
        <v>0</v>
      </c>
      <c r="F360" s="100">
        <v>1743740</v>
      </c>
      <c r="G360" s="61">
        <f>'2020 Sum_Fall Order Form - V12'!$X$231</f>
        <v>0</v>
      </c>
      <c r="H360" s="60">
        <f>'2020 Sum_Fall Order Form - V12'!$G$18</f>
        <v>0</v>
      </c>
      <c r="J360" s="106">
        <v>19927</v>
      </c>
    </row>
    <row r="361" spans="1:10">
      <c r="A361" s="100">
        <v>360</v>
      </c>
      <c r="B361" s="57" t="s">
        <v>385</v>
      </c>
      <c r="D361" s="58">
        <f>'2020 Sum_Fall Order Form - V12'!$X$23</f>
        <v>0</v>
      </c>
      <c r="E361" s="58">
        <f>'2020 Sum_Fall Order Form - V12'!$X$23</f>
        <v>0</v>
      </c>
      <c r="F361" s="100" t="s">
        <v>723</v>
      </c>
      <c r="G361" s="61">
        <f>'2020 Sum_Fall Order Form - V12'!$Y$231</f>
        <v>0</v>
      </c>
      <c r="H361" s="60">
        <f>'2020 Sum_Fall Order Form - V12'!$G$18</f>
        <v>0</v>
      </c>
      <c r="J361" s="106">
        <v>19928</v>
      </c>
    </row>
    <row r="362" spans="1:10">
      <c r="A362" s="100">
        <v>361</v>
      </c>
      <c r="B362" s="57" t="s">
        <v>387</v>
      </c>
      <c r="D362" s="58">
        <f>'2020 Sum_Fall Order Form - V12'!$X$23</f>
        <v>0</v>
      </c>
      <c r="E362" s="58">
        <f>'2020 Sum_Fall Order Form - V12'!$X$23</f>
        <v>0</v>
      </c>
      <c r="F362" s="100">
        <v>1743140</v>
      </c>
      <c r="G362" s="61">
        <f>'2020 Sum_Fall Order Form - V12'!$X$232</f>
        <v>0</v>
      </c>
      <c r="H362" s="60">
        <f>'2020 Sum_Fall Order Form - V12'!$G$18</f>
        <v>0</v>
      </c>
      <c r="J362" s="106">
        <v>19931</v>
      </c>
    </row>
    <row r="363" spans="1:10">
      <c r="A363" s="100">
        <v>362</v>
      </c>
      <c r="B363" s="57" t="s">
        <v>387</v>
      </c>
      <c r="D363" s="58">
        <f>'2020 Sum_Fall Order Form - V12'!$X$23</f>
        <v>0</v>
      </c>
      <c r="E363" s="58">
        <f>'2020 Sum_Fall Order Form - V12'!$X$23</f>
        <v>0</v>
      </c>
      <c r="F363" s="100" t="s">
        <v>724</v>
      </c>
      <c r="G363" s="61">
        <f>'2020 Sum_Fall Order Form - V12'!$Y$232</f>
        <v>0</v>
      </c>
      <c r="H363" s="60">
        <f>'2020 Sum_Fall Order Form - V12'!$G$18</f>
        <v>0</v>
      </c>
      <c r="J363" s="106">
        <v>19930</v>
      </c>
    </row>
    <row r="364" spans="1:10">
      <c r="A364" s="100">
        <v>363</v>
      </c>
      <c r="B364" s="57" t="s">
        <v>389</v>
      </c>
      <c r="D364" s="58">
        <f>'2020 Sum_Fall Order Form - V12'!$X$23</f>
        <v>0</v>
      </c>
      <c r="E364" s="58">
        <f>'2020 Sum_Fall Order Form - V12'!$X$23</f>
        <v>0</v>
      </c>
      <c r="F364" s="100">
        <v>1748250</v>
      </c>
      <c r="G364" s="61">
        <f>'2020 Sum_Fall Order Form - V12'!$X$234</f>
        <v>0</v>
      </c>
      <c r="H364" s="60">
        <f>'2020 Sum_Fall Order Form - V12'!$G$18</f>
        <v>0</v>
      </c>
      <c r="J364" s="106">
        <v>5343</v>
      </c>
    </row>
    <row r="365" spans="1:10">
      <c r="A365" s="100">
        <v>364</v>
      </c>
      <c r="B365" s="57" t="s">
        <v>389</v>
      </c>
      <c r="D365" s="58">
        <f>'2020 Sum_Fall Order Form - V12'!$X$23</f>
        <v>0</v>
      </c>
      <c r="E365" s="58">
        <f>'2020 Sum_Fall Order Form - V12'!$X$23</f>
        <v>0</v>
      </c>
      <c r="F365" s="100" t="s">
        <v>725</v>
      </c>
      <c r="G365" s="61">
        <f>'2020 Sum_Fall Order Form - V12'!$Y$234</f>
        <v>0</v>
      </c>
      <c r="H365" s="60">
        <f>'2020 Sum_Fall Order Form - V12'!$G$18</f>
        <v>0</v>
      </c>
      <c r="J365" s="106">
        <v>5846</v>
      </c>
    </row>
    <row r="366" spans="1:10">
      <c r="A366" s="100">
        <v>365</v>
      </c>
      <c r="B366" s="57" t="s">
        <v>389</v>
      </c>
      <c r="D366" s="58">
        <f>'2020 Sum_Fall Order Form - V12'!$X$23</f>
        <v>0</v>
      </c>
      <c r="E366" s="58">
        <f>'2020 Sum_Fall Order Form - V12'!$X$23</f>
        <v>0</v>
      </c>
      <c r="F366" s="100">
        <v>1748257</v>
      </c>
      <c r="G366" s="61">
        <f>'2020 Sum_Fall Order Form - V12'!$X$235</f>
        <v>0</v>
      </c>
      <c r="H366" s="60">
        <f>'2020 Sum_Fall Order Form - V12'!$G$18</f>
        <v>0</v>
      </c>
      <c r="J366" s="106">
        <v>5461</v>
      </c>
    </row>
    <row r="367" spans="1:10">
      <c r="A367" s="100">
        <v>366</v>
      </c>
      <c r="B367" s="57" t="s">
        <v>389</v>
      </c>
      <c r="D367" s="58">
        <f>'2020 Sum_Fall Order Form - V12'!$X$23</f>
        <v>0</v>
      </c>
      <c r="E367" s="58">
        <f>'2020 Sum_Fall Order Form - V12'!$X$23</f>
        <v>0</v>
      </c>
      <c r="F367" s="100" t="s">
        <v>726</v>
      </c>
      <c r="G367" s="61">
        <f>'2020 Sum_Fall Order Form - V12'!$Y$235</f>
        <v>0</v>
      </c>
      <c r="H367" s="60">
        <f>'2020 Sum_Fall Order Form - V12'!$G$18</f>
        <v>0</v>
      </c>
      <c r="J367" s="106">
        <v>5916</v>
      </c>
    </row>
    <row r="368" spans="1:10">
      <c r="A368" s="100">
        <v>367</v>
      </c>
      <c r="B368" s="57" t="s">
        <v>390</v>
      </c>
      <c r="D368" s="58">
        <f>'2020 Sum_Fall Order Form - V12'!$X$23</f>
        <v>0</v>
      </c>
      <c r="E368" s="58">
        <f>'2020 Sum_Fall Order Form - V12'!$X$23</f>
        <v>0</v>
      </c>
      <c r="F368" s="100">
        <v>1748220</v>
      </c>
      <c r="G368" s="61">
        <f>'2020 Sum_Fall Order Form - V12'!$X$236</f>
        <v>0</v>
      </c>
      <c r="H368" s="60">
        <f>'2020 Sum_Fall Order Form - V12'!$G$18</f>
        <v>0</v>
      </c>
      <c r="J368" s="106">
        <v>5344</v>
      </c>
    </row>
    <row r="369" spans="1:10">
      <c r="A369" s="100">
        <v>368</v>
      </c>
      <c r="B369" s="57" t="s">
        <v>390</v>
      </c>
      <c r="D369" s="58">
        <f>'2020 Sum_Fall Order Form - V12'!$X$23</f>
        <v>0</v>
      </c>
      <c r="E369" s="58">
        <f>'2020 Sum_Fall Order Form - V12'!$X$23</f>
        <v>0</v>
      </c>
      <c r="F369" s="100" t="s">
        <v>727</v>
      </c>
      <c r="G369" s="61">
        <f>'2020 Sum_Fall Order Form - V12'!$Y$236</f>
        <v>0</v>
      </c>
      <c r="H369" s="60">
        <f>'2020 Sum_Fall Order Form - V12'!$G$18</f>
        <v>0</v>
      </c>
      <c r="J369" s="106">
        <v>5845</v>
      </c>
    </row>
    <row r="370" spans="1:10">
      <c r="A370" s="100">
        <v>369</v>
      </c>
      <c r="B370" s="57" t="s">
        <v>392</v>
      </c>
      <c r="D370" s="58">
        <f>'2020 Sum_Fall Order Form - V12'!$X$23</f>
        <v>0</v>
      </c>
      <c r="E370" s="58">
        <f>'2020 Sum_Fall Order Form - V12'!$X$23</f>
        <v>0</v>
      </c>
      <c r="F370" s="100">
        <v>1748907</v>
      </c>
      <c r="G370" s="61">
        <f>'2020 Sum_Fall Order Form - V12'!$X$238</f>
        <v>0</v>
      </c>
      <c r="H370" s="60">
        <f>'2020 Sum_Fall Order Form - V12'!$G$18</f>
        <v>0</v>
      </c>
      <c r="J370" s="106">
        <v>5266</v>
      </c>
    </row>
    <row r="371" spans="1:10">
      <c r="A371" s="100">
        <v>370</v>
      </c>
      <c r="B371" s="57" t="s">
        <v>392</v>
      </c>
      <c r="D371" s="58">
        <f>'2020 Sum_Fall Order Form - V12'!$X$23</f>
        <v>0</v>
      </c>
      <c r="E371" s="58">
        <f>'2020 Sum_Fall Order Form - V12'!$X$23</f>
        <v>0</v>
      </c>
      <c r="F371" s="100" t="s">
        <v>728</v>
      </c>
      <c r="G371" s="61">
        <f>'2020 Sum_Fall Order Form - V12'!$Y$238</f>
        <v>0</v>
      </c>
      <c r="H371" s="60">
        <f>'2020 Sum_Fall Order Form - V12'!$G$18</f>
        <v>0</v>
      </c>
      <c r="J371" s="106">
        <v>5847</v>
      </c>
    </row>
    <row r="372" spans="1:10">
      <c r="A372" s="100">
        <v>371</v>
      </c>
      <c r="B372" s="57" t="s">
        <v>394</v>
      </c>
      <c r="D372" s="58">
        <f>'2020 Sum_Fall Order Form - V12'!$X$23</f>
        <v>0</v>
      </c>
      <c r="E372" s="58">
        <f>'2020 Sum_Fall Order Form - V12'!$X$23</f>
        <v>0</v>
      </c>
      <c r="F372" s="100">
        <v>1749007</v>
      </c>
      <c r="G372" s="61">
        <f>'2020 Sum_Fall Order Form - V12'!$X$239</f>
        <v>0</v>
      </c>
      <c r="H372" s="60">
        <f>'2020 Sum_Fall Order Form - V12'!$G$18</f>
        <v>0</v>
      </c>
      <c r="J372" s="106">
        <v>5251</v>
      </c>
    </row>
    <row r="373" spans="1:10">
      <c r="A373" s="100">
        <v>372</v>
      </c>
      <c r="B373" s="57" t="s">
        <v>394</v>
      </c>
      <c r="D373" s="58">
        <f>'2020 Sum_Fall Order Form - V12'!$X$23</f>
        <v>0</v>
      </c>
      <c r="E373" s="58">
        <f>'2020 Sum_Fall Order Form - V12'!$X$23</f>
        <v>0</v>
      </c>
      <c r="F373" s="100" t="s">
        <v>729</v>
      </c>
      <c r="G373" s="61">
        <f>'2020 Sum_Fall Order Form - V12'!$Y$239</f>
        <v>0</v>
      </c>
      <c r="H373" s="60">
        <f>'2020 Sum_Fall Order Form - V12'!$G$18</f>
        <v>0</v>
      </c>
      <c r="J373" s="106">
        <v>5848</v>
      </c>
    </row>
    <row r="374" spans="1:10">
      <c r="A374" s="100">
        <v>373</v>
      </c>
      <c r="B374" s="57" t="s">
        <v>396</v>
      </c>
      <c r="D374" s="58">
        <f>'2020 Sum_Fall Order Form - V12'!$X$23</f>
        <v>0</v>
      </c>
      <c r="E374" s="58">
        <f>'2020 Sum_Fall Order Form - V12'!$X$23</f>
        <v>0</v>
      </c>
      <c r="F374" s="100">
        <v>1750307</v>
      </c>
      <c r="G374" s="61">
        <f>'2020 Sum_Fall Order Form - V12'!$X$241</f>
        <v>0</v>
      </c>
      <c r="H374" s="60">
        <f>'2020 Sum_Fall Order Form - V12'!$G$18</f>
        <v>0</v>
      </c>
      <c r="J374" s="106">
        <v>18169</v>
      </c>
    </row>
    <row r="375" spans="1:10">
      <c r="A375" s="100">
        <v>374</v>
      </c>
      <c r="B375" s="57" t="s">
        <v>396</v>
      </c>
      <c r="D375" s="58">
        <f>'2020 Sum_Fall Order Form - V12'!$X$23</f>
        <v>0</v>
      </c>
      <c r="E375" s="58">
        <f>'2020 Sum_Fall Order Form - V12'!$X$23</f>
        <v>0</v>
      </c>
      <c r="F375" s="100" t="s">
        <v>730</v>
      </c>
      <c r="G375" s="61">
        <f>'2020 Sum_Fall Order Form - V12'!$Y$241</f>
        <v>0</v>
      </c>
      <c r="H375" s="60">
        <f>'2020 Sum_Fall Order Form - V12'!$G$18</f>
        <v>0</v>
      </c>
      <c r="J375" s="106">
        <v>18170</v>
      </c>
    </row>
    <row r="376" spans="1:10">
      <c r="A376" s="100">
        <v>375</v>
      </c>
      <c r="B376" s="57" t="s">
        <v>398</v>
      </c>
      <c r="D376" s="58">
        <f>'2020 Sum_Fall Order Form - V12'!$X$23</f>
        <v>0</v>
      </c>
      <c r="E376" s="58">
        <f>'2020 Sum_Fall Order Form - V12'!$X$23</f>
        <v>0</v>
      </c>
      <c r="F376" s="100">
        <v>1750377</v>
      </c>
      <c r="G376" s="61">
        <f>'2020 Sum_Fall Order Form - V12'!$X$242</f>
        <v>0</v>
      </c>
      <c r="H376" s="60">
        <f>'2020 Sum_Fall Order Form - V12'!$G$18</f>
        <v>0</v>
      </c>
      <c r="J376" s="106">
        <v>18171</v>
      </c>
    </row>
    <row r="377" spans="1:10">
      <c r="A377" s="100">
        <v>376</v>
      </c>
      <c r="B377" s="57" t="s">
        <v>398</v>
      </c>
      <c r="D377" s="58">
        <f>'2020 Sum_Fall Order Form - V12'!$X$23</f>
        <v>0</v>
      </c>
      <c r="E377" s="58">
        <f>'2020 Sum_Fall Order Form - V12'!$X$23</f>
        <v>0</v>
      </c>
      <c r="F377" s="100" t="s">
        <v>731</v>
      </c>
      <c r="G377" s="61">
        <f>'2020 Sum_Fall Order Form - V12'!$Y$242</f>
        <v>0</v>
      </c>
      <c r="H377" s="60">
        <f>'2020 Sum_Fall Order Form - V12'!$G$18</f>
        <v>0</v>
      </c>
      <c r="J377" s="106">
        <v>18172</v>
      </c>
    </row>
    <row r="378" spans="1:10">
      <c r="A378" s="100">
        <v>377</v>
      </c>
      <c r="B378" s="57" t="s">
        <v>402</v>
      </c>
      <c r="D378" s="58">
        <f>'2020 Sum_Fall Order Form - V12'!$X$23</f>
        <v>0</v>
      </c>
      <c r="E378" s="58">
        <f>'2020 Sum_Fall Order Form - V12'!$X$23</f>
        <v>0</v>
      </c>
      <c r="F378" s="100">
        <v>1750667</v>
      </c>
      <c r="G378" s="61">
        <f>'2020 Sum_Fall Order Form - V12'!$X$244</f>
        <v>0</v>
      </c>
      <c r="H378" s="60">
        <f>'2020 Sum_Fall Order Form - V12'!$G$18</f>
        <v>0</v>
      </c>
      <c r="J378" s="106">
        <v>18173</v>
      </c>
    </row>
    <row r="379" spans="1:10">
      <c r="A379" s="100">
        <v>378</v>
      </c>
      <c r="B379" s="57" t="s">
        <v>402</v>
      </c>
      <c r="D379" s="58">
        <f>'2020 Sum_Fall Order Form - V12'!$X$23</f>
        <v>0</v>
      </c>
      <c r="E379" s="58">
        <f>'2020 Sum_Fall Order Form - V12'!$X$23</f>
        <v>0</v>
      </c>
      <c r="F379" s="100" t="s">
        <v>732</v>
      </c>
      <c r="G379" s="61">
        <f>'2020 Sum_Fall Order Form - V12'!$Y$244</f>
        <v>0</v>
      </c>
      <c r="H379" s="60">
        <f>'2020 Sum_Fall Order Form - V12'!$G$18</f>
        <v>0</v>
      </c>
      <c r="J379" s="106">
        <v>18174</v>
      </c>
    </row>
    <row r="380" spans="1:10">
      <c r="A380" s="100">
        <v>379</v>
      </c>
      <c r="B380" s="57" t="s">
        <v>404</v>
      </c>
      <c r="D380" s="58">
        <f>'2020 Sum_Fall Order Form - V12'!$X$23</f>
        <v>0</v>
      </c>
      <c r="E380" s="58">
        <f>'2020 Sum_Fall Order Form - V12'!$X$23</f>
        <v>0</v>
      </c>
      <c r="F380" s="100">
        <v>1750687</v>
      </c>
      <c r="G380" s="61">
        <f>'2020 Sum_Fall Order Form - V12'!$X$245</f>
        <v>0</v>
      </c>
      <c r="H380" s="60">
        <f>'2020 Sum_Fall Order Form - V12'!$G$18</f>
        <v>0</v>
      </c>
      <c r="J380" s="106">
        <v>19956</v>
      </c>
    </row>
    <row r="381" spans="1:10">
      <c r="A381" s="100">
        <v>380</v>
      </c>
      <c r="B381" s="57" t="s">
        <v>404</v>
      </c>
      <c r="D381" s="58">
        <f>'2020 Sum_Fall Order Form - V12'!$X$23</f>
        <v>0</v>
      </c>
      <c r="E381" s="58">
        <f>'2020 Sum_Fall Order Form - V12'!$X$23</f>
        <v>0</v>
      </c>
      <c r="F381" s="100" t="s">
        <v>733</v>
      </c>
      <c r="G381" s="61">
        <f>'2020 Sum_Fall Order Form - V12'!$Y$245</f>
        <v>0</v>
      </c>
      <c r="H381" s="60">
        <f>'2020 Sum_Fall Order Form - V12'!$G$18</f>
        <v>0</v>
      </c>
      <c r="J381" s="106">
        <v>19958</v>
      </c>
    </row>
    <row r="382" spans="1:10">
      <c r="A382" s="100">
        <v>381</v>
      </c>
      <c r="B382" s="57" t="s">
        <v>405</v>
      </c>
      <c r="D382" s="58">
        <f>'2020 Sum_Fall Order Form - V12'!$X$23</f>
        <v>0</v>
      </c>
      <c r="E382" s="58">
        <f>'2020 Sum_Fall Order Form - V12'!$X$23</f>
        <v>0</v>
      </c>
      <c r="F382" s="100">
        <v>1750747</v>
      </c>
      <c r="G382" s="61">
        <f>'2020 Sum_Fall Order Form - V12'!$X$246</f>
        <v>0</v>
      </c>
      <c r="H382" s="60">
        <f>'2020 Sum_Fall Order Form - V12'!$G$18</f>
        <v>0</v>
      </c>
      <c r="J382" s="106">
        <v>18179</v>
      </c>
    </row>
    <row r="383" spans="1:10">
      <c r="A383" s="100">
        <v>382</v>
      </c>
      <c r="B383" s="57" t="s">
        <v>405</v>
      </c>
      <c r="D383" s="58">
        <f>'2020 Sum_Fall Order Form - V12'!$X$23</f>
        <v>0</v>
      </c>
      <c r="E383" s="58">
        <f>'2020 Sum_Fall Order Form - V12'!$X$23</f>
        <v>0</v>
      </c>
      <c r="F383" s="100" t="s">
        <v>734</v>
      </c>
      <c r="G383" s="61">
        <f>'2020 Sum_Fall Order Form - V12'!$Y$246</f>
        <v>0</v>
      </c>
      <c r="H383" s="60">
        <f>'2020 Sum_Fall Order Form - V12'!$G$18</f>
        <v>0</v>
      </c>
      <c r="J383" s="106">
        <v>18180</v>
      </c>
    </row>
    <row r="384" spans="1:10">
      <c r="A384" s="100">
        <v>383</v>
      </c>
      <c r="B384" s="57" t="s">
        <v>407</v>
      </c>
      <c r="D384" s="58">
        <f>'2020 Sum_Fall Order Form - V12'!$X$23</f>
        <v>0</v>
      </c>
      <c r="E384" s="58">
        <f>'2020 Sum_Fall Order Form - V12'!$X$23</f>
        <v>0</v>
      </c>
      <c r="F384" s="100">
        <v>1751907</v>
      </c>
      <c r="G384" s="61">
        <f>'2020 Sum_Fall Order Form - V12'!$X$248</f>
        <v>0</v>
      </c>
      <c r="H384" s="60">
        <f>'2020 Sum_Fall Order Form - V12'!$G$18</f>
        <v>0</v>
      </c>
      <c r="J384" s="106">
        <v>18182</v>
      </c>
    </row>
    <row r="385" spans="1:10">
      <c r="A385" s="100">
        <v>384</v>
      </c>
      <c r="B385" s="57" t="s">
        <v>407</v>
      </c>
      <c r="D385" s="58">
        <f>'2020 Sum_Fall Order Form - V12'!$X$23</f>
        <v>0</v>
      </c>
      <c r="E385" s="58">
        <f>'2020 Sum_Fall Order Form - V12'!$X$23</f>
        <v>0</v>
      </c>
      <c r="F385" s="100" t="s">
        <v>735</v>
      </c>
      <c r="G385" s="61">
        <f>'2020 Sum_Fall Order Form - V12'!$Y$248</f>
        <v>0</v>
      </c>
      <c r="H385" s="60">
        <f>'2020 Sum_Fall Order Form - V12'!$G$18</f>
        <v>0</v>
      </c>
      <c r="J385" s="106">
        <v>18181</v>
      </c>
    </row>
    <row r="386" spans="1:10">
      <c r="A386" s="100">
        <v>385</v>
      </c>
      <c r="B386" s="57" t="s">
        <v>409</v>
      </c>
      <c r="D386" s="58">
        <f>'2020 Sum_Fall Order Form - V12'!$X$23</f>
        <v>0</v>
      </c>
      <c r="E386" s="58">
        <f>'2020 Sum_Fall Order Form - V12'!$X$23</f>
        <v>0</v>
      </c>
      <c r="F386" s="100">
        <v>1751957</v>
      </c>
      <c r="G386" s="61">
        <f>'2020 Sum_Fall Order Form - V12'!$X$249</f>
        <v>0</v>
      </c>
      <c r="H386" s="60">
        <f>'2020 Sum_Fall Order Form - V12'!$G$18</f>
        <v>0</v>
      </c>
      <c r="J386" s="106">
        <v>18185</v>
      </c>
    </row>
    <row r="387" spans="1:10">
      <c r="A387" s="100">
        <v>386</v>
      </c>
      <c r="B387" s="57" t="s">
        <v>409</v>
      </c>
      <c r="D387" s="58">
        <f>'2020 Sum_Fall Order Form - V12'!$X$23</f>
        <v>0</v>
      </c>
      <c r="E387" s="58">
        <f>'2020 Sum_Fall Order Form - V12'!$X$23</f>
        <v>0</v>
      </c>
      <c r="F387" s="100" t="s">
        <v>736</v>
      </c>
      <c r="G387" s="61">
        <f>'2020 Sum_Fall Order Form - V12'!$Y$249</f>
        <v>0</v>
      </c>
      <c r="H387" s="60">
        <f>'2020 Sum_Fall Order Form - V12'!$G$18</f>
        <v>0</v>
      </c>
      <c r="J387" s="106">
        <v>18186</v>
      </c>
    </row>
    <row r="388" spans="1:10">
      <c r="A388" s="100">
        <v>387</v>
      </c>
      <c r="B388" s="57" t="s">
        <v>411</v>
      </c>
      <c r="D388" s="58">
        <f>'2020 Sum_Fall Order Form - V12'!$X$23</f>
        <v>0</v>
      </c>
      <c r="E388" s="58">
        <f>'2020 Sum_Fall Order Form - V12'!$X$23</f>
        <v>0</v>
      </c>
      <c r="F388" s="100">
        <v>1751997</v>
      </c>
      <c r="G388" s="61">
        <f>'2020 Sum_Fall Order Form - V12'!$X$250</f>
        <v>0</v>
      </c>
      <c r="H388" s="60">
        <f>'2020 Sum_Fall Order Form - V12'!$G$18</f>
        <v>0</v>
      </c>
      <c r="J388" s="106">
        <v>18188</v>
      </c>
    </row>
    <row r="389" spans="1:10">
      <c r="A389" s="100">
        <v>388</v>
      </c>
      <c r="B389" s="57" t="s">
        <v>411</v>
      </c>
      <c r="D389" s="58">
        <f>'2020 Sum_Fall Order Form - V12'!$X$23</f>
        <v>0</v>
      </c>
      <c r="E389" s="58">
        <f>'2020 Sum_Fall Order Form - V12'!$X$23</f>
        <v>0</v>
      </c>
      <c r="F389" s="100" t="s">
        <v>737</v>
      </c>
      <c r="G389" s="61">
        <f>'2020 Sum_Fall Order Form - V12'!$Y$250</f>
        <v>0</v>
      </c>
      <c r="H389" s="60">
        <f>'2020 Sum_Fall Order Form - V12'!$G$18</f>
        <v>0</v>
      </c>
      <c r="J389" s="106">
        <v>18187</v>
      </c>
    </row>
    <row r="390" spans="1:10">
      <c r="A390" s="100">
        <v>389</v>
      </c>
      <c r="B390" s="57" t="s">
        <v>413</v>
      </c>
      <c r="D390" s="58">
        <f>'2020 Sum_Fall Order Form - V12'!$X$23</f>
        <v>0</v>
      </c>
      <c r="E390" s="58">
        <f>'2020 Sum_Fall Order Form - V12'!$X$23</f>
        <v>0</v>
      </c>
      <c r="F390" s="100">
        <v>1751967</v>
      </c>
      <c r="G390" s="61">
        <f>'2020 Sum_Fall Order Form - V12'!$X$251</f>
        <v>0</v>
      </c>
      <c r="H390" s="60">
        <f>'2020 Sum_Fall Order Form - V12'!$G$18</f>
        <v>0</v>
      </c>
      <c r="J390" s="106">
        <v>18447</v>
      </c>
    </row>
    <row r="391" spans="1:10">
      <c r="A391" s="100">
        <v>390</v>
      </c>
      <c r="B391" s="57" t="s">
        <v>413</v>
      </c>
      <c r="D391" s="58">
        <f>'2020 Sum_Fall Order Form - V12'!$X$23</f>
        <v>0</v>
      </c>
      <c r="E391" s="58">
        <f>'2020 Sum_Fall Order Form - V12'!$X$23</f>
        <v>0</v>
      </c>
      <c r="F391" s="100" t="s">
        <v>738</v>
      </c>
      <c r="G391" s="61">
        <f>'2020 Sum_Fall Order Form - V12'!$Y$251</f>
        <v>0</v>
      </c>
      <c r="H391" s="60">
        <f>'2020 Sum_Fall Order Form - V12'!$G$18</f>
        <v>0</v>
      </c>
      <c r="J391" s="106">
        <v>18449</v>
      </c>
    </row>
    <row r="392" spans="1:10">
      <c r="A392" s="100">
        <v>391</v>
      </c>
      <c r="B392" s="57" t="s">
        <v>416</v>
      </c>
      <c r="D392" s="58">
        <f>'2020 Sum_Fall Order Form - V12'!$X$23</f>
        <v>0</v>
      </c>
      <c r="E392" s="58">
        <f>'2020 Sum_Fall Order Form - V12'!$X$23</f>
        <v>0</v>
      </c>
      <c r="F392" s="100">
        <v>1752907</v>
      </c>
      <c r="G392" s="61">
        <f>'2020 Sum_Fall Order Form - V12'!$X$253</f>
        <v>0</v>
      </c>
      <c r="H392" s="60">
        <f>'2020 Sum_Fall Order Form - V12'!$G$18</f>
        <v>0</v>
      </c>
      <c r="J392" s="106">
        <v>18193</v>
      </c>
    </row>
    <row r="393" spans="1:10">
      <c r="A393" s="100">
        <v>392</v>
      </c>
      <c r="B393" s="57" t="s">
        <v>416</v>
      </c>
      <c r="D393" s="58">
        <f>'2020 Sum_Fall Order Form - V12'!$X$23</f>
        <v>0</v>
      </c>
      <c r="E393" s="58">
        <f>'2020 Sum_Fall Order Form - V12'!$X$23</f>
        <v>0</v>
      </c>
      <c r="F393" s="100" t="s">
        <v>739</v>
      </c>
      <c r="G393" s="61">
        <f>'2020 Sum_Fall Order Form - V12'!$Y$253</f>
        <v>0</v>
      </c>
      <c r="H393" s="60">
        <f>'2020 Sum_Fall Order Form - V12'!$G$18</f>
        <v>0</v>
      </c>
      <c r="J393" s="106">
        <v>18194</v>
      </c>
    </row>
    <row r="394" spans="1:10">
      <c r="A394" s="100">
        <v>393</v>
      </c>
      <c r="B394" s="57" t="s">
        <v>418</v>
      </c>
      <c r="D394" s="58">
        <f>'2020 Sum_Fall Order Form - V12'!$X$23</f>
        <v>0</v>
      </c>
      <c r="E394" s="58">
        <f>'2020 Sum_Fall Order Form - V12'!$X$23</f>
        <v>0</v>
      </c>
      <c r="F394" s="100">
        <v>1752917</v>
      </c>
      <c r="G394" s="61">
        <f>'2020 Sum_Fall Order Form - V12'!$X$254</f>
        <v>0</v>
      </c>
      <c r="H394" s="60">
        <f>'2020 Sum_Fall Order Form - V12'!$G$18</f>
        <v>0</v>
      </c>
      <c r="J394" s="106">
        <v>18189</v>
      </c>
    </row>
    <row r="395" spans="1:10">
      <c r="A395" s="100">
        <v>394</v>
      </c>
      <c r="B395" s="57" t="s">
        <v>418</v>
      </c>
      <c r="D395" s="58">
        <f>'2020 Sum_Fall Order Form - V12'!$X$23</f>
        <v>0</v>
      </c>
      <c r="E395" s="58">
        <f>'2020 Sum_Fall Order Form - V12'!$X$23</f>
        <v>0</v>
      </c>
      <c r="F395" s="100" t="s">
        <v>740</v>
      </c>
      <c r="G395" s="61">
        <f>'2020 Sum_Fall Order Form - V12'!$Y$254</f>
        <v>0</v>
      </c>
      <c r="H395" s="60">
        <f>'2020 Sum_Fall Order Form - V12'!$G$18</f>
        <v>0</v>
      </c>
      <c r="J395" s="106">
        <v>18190</v>
      </c>
    </row>
    <row r="396" spans="1:10">
      <c r="A396" s="100">
        <v>395</v>
      </c>
      <c r="B396" s="57" t="s">
        <v>420</v>
      </c>
      <c r="D396" s="58">
        <f>'2020 Sum_Fall Order Form - V12'!$X$23</f>
        <v>0</v>
      </c>
      <c r="E396" s="58">
        <f>'2020 Sum_Fall Order Form - V12'!$X$23</f>
        <v>0</v>
      </c>
      <c r="F396" s="100">
        <v>1753017</v>
      </c>
      <c r="G396" s="61">
        <f>'2020 Sum_Fall Order Form - V12'!$X$255</f>
        <v>0</v>
      </c>
      <c r="H396" s="60">
        <f>'2020 Sum_Fall Order Form - V12'!$G$18</f>
        <v>0</v>
      </c>
      <c r="J396" s="106">
        <v>18196</v>
      </c>
    </row>
    <row r="397" spans="1:10">
      <c r="A397" s="100">
        <v>396</v>
      </c>
      <c r="B397" s="57" t="s">
        <v>420</v>
      </c>
      <c r="D397" s="58">
        <f>'2020 Sum_Fall Order Form - V12'!$X$23</f>
        <v>0</v>
      </c>
      <c r="E397" s="58">
        <f>'2020 Sum_Fall Order Form - V12'!$X$23</f>
        <v>0</v>
      </c>
      <c r="F397" s="100" t="s">
        <v>741</v>
      </c>
      <c r="G397" s="61">
        <f>'2020 Sum_Fall Order Form - V12'!$Y$255</f>
        <v>0</v>
      </c>
      <c r="H397" s="60">
        <f>'2020 Sum_Fall Order Form - V12'!$G$18</f>
        <v>0</v>
      </c>
      <c r="J397" s="106">
        <v>18195</v>
      </c>
    </row>
    <row r="398" spans="1:10">
      <c r="A398" s="100">
        <v>397</v>
      </c>
      <c r="B398" s="57" t="s">
        <v>423</v>
      </c>
      <c r="D398" s="58">
        <f>'2020 Sum_Fall Order Form - V12'!$X$23</f>
        <v>0</v>
      </c>
      <c r="E398" s="58">
        <f>'2020 Sum_Fall Order Form - V12'!$X$23</f>
        <v>0</v>
      </c>
      <c r="F398" s="100">
        <v>1753527</v>
      </c>
      <c r="G398" s="61">
        <f>'2020 Sum_Fall Order Form - V12'!$X$257</f>
        <v>0</v>
      </c>
      <c r="H398" s="60">
        <f>'2020 Sum_Fall Order Form - V12'!$G$18</f>
        <v>0</v>
      </c>
      <c r="J398" s="106">
        <v>5537</v>
      </c>
    </row>
    <row r="399" spans="1:10">
      <c r="A399" s="100">
        <v>398</v>
      </c>
      <c r="B399" s="57" t="s">
        <v>423</v>
      </c>
      <c r="D399" s="58">
        <f>'2020 Sum_Fall Order Form - V12'!$X$23</f>
        <v>0</v>
      </c>
      <c r="E399" s="58">
        <f>'2020 Sum_Fall Order Form - V12'!$X$23</f>
        <v>0</v>
      </c>
      <c r="F399" s="100" t="s">
        <v>742</v>
      </c>
      <c r="G399" s="61">
        <f>'2020 Sum_Fall Order Form - V12'!$Y$257</f>
        <v>0</v>
      </c>
      <c r="H399" s="60">
        <f>'2020 Sum_Fall Order Form - V12'!$G$18</f>
        <v>0</v>
      </c>
      <c r="J399" s="106">
        <v>5644</v>
      </c>
    </row>
    <row r="400" spans="1:10">
      <c r="A400" s="100">
        <v>399</v>
      </c>
      <c r="B400" s="57" t="s">
        <v>424</v>
      </c>
      <c r="D400" s="58">
        <f>'2020 Sum_Fall Order Form - V12'!$X$23</f>
        <v>0</v>
      </c>
      <c r="E400" s="58">
        <f>'2020 Sum_Fall Order Form - V12'!$X$23</f>
        <v>0</v>
      </c>
      <c r="F400" s="100">
        <v>1753497</v>
      </c>
      <c r="G400" s="61">
        <f>'2020 Sum_Fall Order Form - V12'!$X$258</f>
        <v>0</v>
      </c>
      <c r="H400" s="60">
        <f>'2020 Sum_Fall Order Form - V12'!$G$18</f>
        <v>0</v>
      </c>
      <c r="J400" s="106">
        <v>18077</v>
      </c>
    </row>
    <row r="401" spans="1:10">
      <c r="A401" s="100">
        <v>400</v>
      </c>
      <c r="B401" s="57" t="s">
        <v>424</v>
      </c>
      <c r="D401" s="58">
        <f>'2020 Sum_Fall Order Form - V12'!$X$23</f>
        <v>0</v>
      </c>
      <c r="E401" s="58">
        <f>'2020 Sum_Fall Order Form - V12'!$X$23</f>
        <v>0</v>
      </c>
      <c r="F401" s="100" t="s">
        <v>743</v>
      </c>
      <c r="G401" s="61">
        <f>'2020 Sum_Fall Order Form - V12'!$Y$258</f>
        <v>0</v>
      </c>
      <c r="H401" s="60">
        <f>'2020 Sum_Fall Order Form - V12'!$G$18</f>
        <v>0</v>
      </c>
      <c r="J401" s="106">
        <v>18078</v>
      </c>
    </row>
    <row r="402" spans="1:10">
      <c r="A402" s="100">
        <v>401</v>
      </c>
      <c r="B402" s="57" t="s">
        <v>428</v>
      </c>
      <c r="D402" s="58">
        <f>'2020 Sum_Fall Order Form - V12'!$X$23</f>
        <v>0</v>
      </c>
      <c r="E402" s="58">
        <f>'2020 Sum_Fall Order Form - V12'!$X$23</f>
        <v>0</v>
      </c>
      <c r="F402" s="100">
        <v>1754981</v>
      </c>
      <c r="G402" s="61">
        <f>'2020 Sum_Fall Order Form - V12'!$X$261</f>
        <v>0</v>
      </c>
      <c r="H402" s="60">
        <f>'2020 Sum_Fall Order Form - V12'!$G$18</f>
        <v>0</v>
      </c>
      <c r="J402" s="106">
        <v>5403</v>
      </c>
    </row>
    <row r="403" spans="1:10">
      <c r="A403" s="100">
        <v>402</v>
      </c>
      <c r="B403" s="57" t="s">
        <v>428</v>
      </c>
      <c r="D403" s="58">
        <f>'2020 Sum_Fall Order Form - V12'!$X$23</f>
        <v>0</v>
      </c>
      <c r="E403" s="58">
        <f>'2020 Sum_Fall Order Form - V12'!$X$23</f>
        <v>0</v>
      </c>
      <c r="F403" s="100" t="s">
        <v>744</v>
      </c>
      <c r="G403" s="61">
        <f>'2020 Sum_Fall Order Form - V12'!$Y$261</f>
        <v>0</v>
      </c>
      <c r="H403" s="60">
        <f>'2020 Sum_Fall Order Form - V12'!$G$18</f>
        <v>0</v>
      </c>
      <c r="J403" s="106">
        <v>5851</v>
      </c>
    </row>
    <row r="404" spans="1:10">
      <c r="A404" s="100">
        <v>403</v>
      </c>
      <c r="B404" s="57" t="s">
        <v>429</v>
      </c>
      <c r="D404" s="58">
        <f>'2020 Sum_Fall Order Form - V12'!$X$23</f>
        <v>0</v>
      </c>
      <c r="E404" s="58">
        <f>'2020 Sum_Fall Order Form - V12'!$X$23</f>
        <v>0</v>
      </c>
      <c r="F404" s="100">
        <v>1755021</v>
      </c>
      <c r="G404" s="61">
        <f>'2020 Sum_Fall Order Form - V12'!$X$262</f>
        <v>0</v>
      </c>
      <c r="H404" s="60">
        <f>'2020 Sum_Fall Order Form - V12'!$G$18</f>
        <v>0</v>
      </c>
      <c r="J404" s="106">
        <v>5410</v>
      </c>
    </row>
    <row r="405" spans="1:10">
      <c r="A405" s="100">
        <v>404</v>
      </c>
      <c r="B405" s="57" t="s">
        <v>429</v>
      </c>
      <c r="D405" s="58">
        <f>'2020 Sum_Fall Order Form - V12'!$X$23</f>
        <v>0</v>
      </c>
      <c r="E405" s="58">
        <f>'2020 Sum_Fall Order Form - V12'!$X$23</f>
        <v>0</v>
      </c>
      <c r="F405" s="100" t="s">
        <v>745</v>
      </c>
      <c r="G405" s="61">
        <f>'2020 Sum_Fall Order Form - V12'!$Y$262</f>
        <v>0</v>
      </c>
      <c r="H405" s="60">
        <f>'2020 Sum_Fall Order Form - V12'!$G$18</f>
        <v>0</v>
      </c>
      <c r="J405" s="106">
        <v>5853</v>
      </c>
    </row>
    <row r="406" spans="1:10">
      <c r="A406" s="100">
        <v>405</v>
      </c>
      <c r="B406" s="57" t="s">
        <v>431</v>
      </c>
      <c r="D406" s="58">
        <f>'2020 Sum_Fall Order Form - V12'!$X$23</f>
        <v>0</v>
      </c>
      <c r="E406" s="58">
        <f>'2020 Sum_Fall Order Form - V12'!$X$23</f>
        <v>0</v>
      </c>
      <c r="F406" s="100">
        <v>1755161</v>
      </c>
      <c r="G406" s="61">
        <f>'2020 Sum_Fall Order Form - V12'!$X$263</f>
        <v>0</v>
      </c>
      <c r="H406" s="60">
        <f>'2020 Sum_Fall Order Form - V12'!$G$18</f>
        <v>0</v>
      </c>
      <c r="J406" s="106">
        <v>5400</v>
      </c>
    </row>
    <row r="407" spans="1:10">
      <c r="A407" s="100">
        <v>406</v>
      </c>
      <c r="B407" s="57" t="s">
        <v>431</v>
      </c>
      <c r="D407" s="58">
        <f>'2020 Sum_Fall Order Form - V12'!$X$23</f>
        <v>0</v>
      </c>
      <c r="E407" s="58">
        <f>'2020 Sum_Fall Order Form - V12'!$X$23</f>
        <v>0</v>
      </c>
      <c r="F407" s="100" t="s">
        <v>746</v>
      </c>
      <c r="G407" s="61">
        <f>'2020 Sum_Fall Order Form - V12'!$Y$263</f>
        <v>0</v>
      </c>
      <c r="H407" s="60">
        <f>'2020 Sum_Fall Order Form - V12'!$G$18</f>
        <v>0</v>
      </c>
      <c r="J407" s="106">
        <v>5855</v>
      </c>
    </row>
    <row r="408" spans="1:10">
      <c r="A408" s="100">
        <v>407</v>
      </c>
      <c r="B408" s="57" t="s">
        <v>433</v>
      </c>
      <c r="D408" s="58">
        <f>'2020 Sum_Fall Order Form - V12'!$X$23</f>
        <v>0</v>
      </c>
      <c r="E408" s="58">
        <f>'2020 Sum_Fall Order Form - V12'!$X$23</f>
        <v>0</v>
      </c>
      <c r="F408" s="100">
        <v>1755201</v>
      </c>
      <c r="G408" s="61">
        <f>'2020 Sum_Fall Order Form - V12'!$X$264</f>
        <v>0</v>
      </c>
      <c r="H408" s="60">
        <f>'2020 Sum_Fall Order Form - V12'!$G$18</f>
        <v>0</v>
      </c>
      <c r="J408" s="106">
        <v>5407</v>
      </c>
    </row>
    <row r="409" spans="1:10">
      <c r="A409" s="100">
        <v>408</v>
      </c>
      <c r="B409" s="57" t="s">
        <v>433</v>
      </c>
      <c r="D409" s="58">
        <f>'2020 Sum_Fall Order Form - V12'!$X$23</f>
        <v>0</v>
      </c>
      <c r="E409" s="58">
        <f>'2020 Sum_Fall Order Form - V12'!$X$23</f>
        <v>0</v>
      </c>
      <c r="F409" s="100" t="s">
        <v>747</v>
      </c>
      <c r="G409" s="61">
        <f>'2020 Sum_Fall Order Form - V12'!$Y$264</f>
        <v>0</v>
      </c>
      <c r="H409" s="60">
        <f>'2020 Sum_Fall Order Form - V12'!$G$18</f>
        <v>0</v>
      </c>
      <c r="J409" s="106">
        <v>5857</v>
      </c>
    </row>
    <row r="410" spans="1:10">
      <c r="A410" s="100">
        <v>409</v>
      </c>
      <c r="B410" s="57" t="s">
        <v>434</v>
      </c>
      <c r="D410" s="58">
        <f>'2020 Sum_Fall Order Form - V12'!$X$23</f>
        <v>0</v>
      </c>
      <c r="E410" s="58">
        <f>'2020 Sum_Fall Order Form - V12'!$X$23</f>
        <v>0</v>
      </c>
      <c r="F410" s="100">
        <v>1755221</v>
      </c>
      <c r="G410" s="61">
        <f>'2020 Sum_Fall Order Form - V12'!$X$265</f>
        <v>0</v>
      </c>
      <c r="H410" s="60">
        <f>'2020 Sum_Fall Order Form - V12'!$G$18</f>
        <v>0</v>
      </c>
      <c r="J410" s="106">
        <v>5398</v>
      </c>
    </row>
    <row r="411" spans="1:10">
      <c r="A411" s="100">
        <v>410</v>
      </c>
      <c r="B411" s="57" t="s">
        <v>434</v>
      </c>
      <c r="D411" s="58">
        <f>'2020 Sum_Fall Order Form - V12'!$X$23</f>
        <v>0</v>
      </c>
      <c r="E411" s="58">
        <f>'2020 Sum_Fall Order Form - V12'!$X$23</f>
        <v>0</v>
      </c>
      <c r="F411" s="100" t="s">
        <v>748</v>
      </c>
      <c r="G411" s="61">
        <f>'2020 Sum_Fall Order Form - V12'!$Y$265</f>
        <v>0</v>
      </c>
      <c r="H411" s="60">
        <f>'2020 Sum_Fall Order Form - V12'!$G$18</f>
        <v>0</v>
      </c>
      <c r="J411" s="106">
        <v>5859</v>
      </c>
    </row>
    <row r="412" spans="1:10">
      <c r="A412" s="100">
        <v>411</v>
      </c>
      <c r="B412" s="57" t="s">
        <v>435</v>
      </c>
      <c r="D412" s="58">
        <f>'2020 Sum_Fall Order Form - V12'!$X$23</f>
        <v>0</v>
      </c>
      <c r="E412" s="58">
        <f>'2020 Sum_Fall Order Form - V12'!$X$23</f>
        <v>0</v>
      </c>
      <c r="F412" s="100">
        <v>1755241</v>
      </c>
      <c r="G412" s="61">
        <f>'2020 Sum_Fall Order Form - V12'!$X$266</f>
        <v>0</v>
      </c>
      <c r="H412" s="60">
        <f>'2020 Sum_Fall Order Form - V12'!$G$18</f>
        <v>0</v>
      </c>
      <c r="J412" s="106">
        <v>5401</v>
      </c>
    </row>
    <row r="413" spans="1:10">
      <c r="A413" s="100">
        <v>412</v>
      </c>
      <c r="B413" s="57" t="s">
        <v>435</v>
      </c>
      <c r="D413" s="58">
        <f>'2020 Sum_Fall Order Form - V12'!$X$23</f>
        <v>0</v>
      </c>
      <c r="E413" s="58">
        <f>'2020 Sum_Fall Order Form - V12'!$X$23</f>
        <v>0</v>
      </c>
      <c r="F413" s="100" t="s">
        <v>749</v>
      </c>
      <c r="G413" s="61">
        <f>'2020 Sum_Fall Order Form - V12'!$Y$266</f>
        <v>0</v>
      </c>
      <c r="H413" s="60">
        <f>'2020 Sum_Fall Order Form - V12'!$G$18</f>
        <v>0</v>
      </c>
      <c r="J413" s="106">
        <v>5861</v>
      </c>
    </row>
    <row r="414" spans="1:10">
      <c r="A414" s="100">
        <v>413</v>
      </c>
      <c r="B414" s="57" t="s">
        <v>436</v>
      </c>
      <c r="D414" s="58">
        <f>'2020 Sum_Fall Order Form - V12'!$X$23</f>
        <v>0</v>
      </c>
      <c r="E414" s="58">
        <f>'2020 Sum_Fall Order Form - V12'!$X$23</f>
        <v>0</v>
      </c>
      <c r="F414" s="100">
        <v>1755301</v>
      </c>
      <c r="G414" s="61">
        <f>'2020 Sum_Fall Order Form - V12'!$X$267</f>
        <v>0</v>
      </c>
      <c r="H414" s="60">
        <f>'2020 Sum_Fall Order Form - V12'!$G$18</f>
        <v>0</v>
      </c>
      <c r="J414" s="106">
        <v>5411</v>
      </c>
    </row>
    <row r="415" spans="1:10">
      <c r="A415" s="100">
        <v>414</v>
      </c>
      <c r="B415" s="57" t="s">
        <v>436</v>
      </c>
      <c r="D415" s="58">
        <f>'2020 Sum_Fall Order Form - V12'!$X$23</f>
        <v>0</v>
      </c>
      <c r="E415" s="58">
        <f>'2020 Sum_Fall Order Form - V12'!$X$23</f>
        <v>0</v>
      </c>
      <c r="F415" s="100" t="s">
        <v>750</v>
      </c>
      <c r="G415" s="61">
        <f>'2020 Sum_Fall Order Form - V12'!$Y$267</f>
        <v>0</v>
      </c>
      <c r="H415" s="60">
        <f>'2020 Sum_Fall Order Form - V12'!$G$18</f>
        <v>0</v>
      </c>
      <c r="J415" s="106">
        <v>5863</v>
      </c>
    </row>
    <row r="416" spans="1:10">
      <c r="A416" s="100">
        <v>415</v>
      </c>
      <c r="B416" s="57" t="s">
        <v>438</v>
      </c>
      <c r="D416" s="58">
        <f>'2020 Sum_Fall Order Form - V12'!$X$23</f>
        <v>0</v>
      </c>
      <c r="E416" s="58">
        <f>'2020 Sum_Fall Order Form - V12'!$X$23</f>
        <v>0</v>
      </c>
      <c r="F416" s="100">
        <v>1755451</v>
      </c>
      <c r="G416" s="61">
        <f>'2020 Sum_Fall Order Form - V12'!$X$268</f>
        <v>0</v>
      </c>
      <c r="H416" s="60">
        <f>'2020 Sum_Fall Order Form - V12'!$G$18</f>
        <v>0</v>
      </c>
      <c r="J416" s="106">
        <v>5408</v>
      </c>
    </row>
    <row r="417" spans="1:10">
      <c r="A417" s="100">
        <v>416</v>
      </c>
      <c r="B417" s="57" t="s">
        <v>438</v>
      </c>
      <c r="D417" s="58">
        <f>'2020 Sum_Fall Order Form - V12'!$X$23</f>
        <v>0</v>
      </c>
      <c r="E417" s="58">
        <f>'2020 Sum_Fall Order Form - V12'!$X$23</f>
        <v>0</v>
      </c>
      <c r="F417" s="100" t="s">
        <v>751</v>
      </c>
      <c r="G417" s="61">
        <f>'2020 Sum_Fall Order Form - V12'!$Y$268</f>
        <v>0</v>
      </c>
      <c r="H417" s="60">
        <f>'2020 Sum_Fall Order Form - V12'!$G$18</f>
        <v>0</v>
      </c>
      <c r="J417" s="106">
        <v>5865</v>
      </c>
    </row>
    <row r="418" spans="1:10">
      <c r="A418" s="100">
        <v>417</v>
      </c>
      <c r="B418" s="57" t="s">
        <v>439</v>
      </c>
      <c r="D418" s="58">
        <f>'2020 Sum_Fall Order Form - V12'!$X$23</f>
        <v>0</v>
      </c>
      <c r="E418" s="58">
        <f>'2020 Sum_Fall Order Form - V12'!$X$23</f>
        <v>0</v>
      </c>
      <c r="F418" s="100">
        <v>1755551</v>
      </c>
      <c r="G418" s="61">
        <f>'2020 Sum_Fall Order Form - V12'!$X$269</f>
        <v>0</v>
      </c>
      <c r="H418" s="60">
        <f>'2020 Sum_Fall Order Form - V12'!$G$18</f>
        <v>0</v>
      </c>
      <c r="J418" s="106">
        <v>5545</v>
      </c>
    </row>
    <row r="419" spans="1:10">
      <c r="A419" s="100">
        <v>418</v>
      </c>
      <c r="B419" s="57" t="s">
        <v>439</v>
      </c>
      <c r="D419" s="58">
        <f>'2020 Sum_Fall Order Form - V12'!$X$23</f>
        <v>0</v>
      </c>
      <c r="E419" s="58">
        <f>'2020 Sum_Fall Order Form - V12'!$X$23</f>
        <v>0</v>
      </c>
      <c r="F419" s="100" t="s">
        <v>752</v>
      </c>
      <c r="G419" s="61">
        <f>'2020 Sum_Fall Order Form - V12'!$Y$269</f>
        <v>0</v>
      </c>
      <c r="H419" s="60">
        <f>'2020 Sum_Fall Order Form - V12'!$G$18</f>
        <v>0</v>
      </c>
      <c r="J419" s="106">
        <v>5867</v>
      </c>
    </row>
    <row r="420" spans="1:10">
      <c r="A420" s="100">
        <v>419</v>
      </c>
      <c r="B420" s="57" t="s">
        <v>440</v>
      </c>
      <c r="D420" s="58">
        <f>'2020 Sum_Fall Order Form - V12'!$X$23</f>
        <v>0</v>
      </c>
      <c r="E420" s="58">
        <f>'2020 Sum_Fall Order Form - V12'!$X$23</f>
        <v>0</v>
      </c>
      <c r="F420" s="100">
        <v>1755621</v>
      </c>
      <c r="G420" s="61">
        <f>'2020 Sum_Fall Order Form - V12'!$X$270</f>
        <v>0</v>
      </c>
      <c r="H420" s="60">
        <f>'2020 Sum_Fall Order Form - V12'!$G$18</f>
        <v>0</v>
      </c>
      <c r="J420" s="106">
        <v>5402</v>
      </c>
    </row>
    <row r="421" spans="1:10">
      <c r="A421" s="100">
        <v>420</v>
      </c>
      <c r="B421" s="57" t="s">
        <v>440</v>
      </c>
      <c r="D421" s="58">
        <f>'2020 Sum_Fall Order Form - V12'!$X$23</f>
        <v>0</v>
      </c>
      <c r="E421" s="58">
        <f>'2020 Sum_Fall Order Form - V12'!$X$23</f>
        <v>0</v>
      </c>
      <c r="F421" s="100" t="s">
        <v>753</v>
      </c>
      <c r="G421" s="61">
        <f>'2020 Sum_Fall Order Form - V12'!$Y$270</f>
        <v>0</v>
      </c>
      <c r="H421" s="60">
        <f>'2020 Sum_Fall Order Form - V12'!$G$18</f>
        <v>0</v>
      </c>
      <c r="J421" s="106">
        <v>5869</v>
      </c>
    </row>
    <row r="422" spans="1:10">
      <c r="A422" s="100">
        <v>421</v>
      </c>
      <c r="B422" s="57" t="s">
        <v>441</v>
      </c>
      <c r="D422" s="58">
        <f>'2020 Sum_Fall Order Form - V12'!$X$23</f>
        <v>0</v>
      </c>
      <c r="E422" s="58">
        <f>'2020 Sum_Fall Order Form - V12'!$X$23</f>
        <v>0</v>
      </c>
      <c r="F422" s="100">
        <v>1755941</v>
      </c>
      <c r="G422" s="61">
        <f>'2020 Sum_Fall Order Form - V12'!$X$271</f>
        <v>0</v>
      </c>
      <c r="H422" s="60">
        <f>'2020 Sum_Fall Order Form - V12'!$G$18</f>
        <v>0</v>
      </c>
      <c r="J422" s="106">
        <v>5392</v>
      </c>
    </row>
    <row r="423" spans="1:10">
      <c r="A423" s="100">
        <v>422</v>
      </c>
      <c r="B423" s="57" t="s">
        <v>441</v>
      </c>
      <c r="D423" s="58">
        <f>'2020 Sum_Fall Order Form - V12'!$X$23</f>
        <v>0</v>
      </c>
      <c r="E423" s="58">
        <f>'2020 Sum_Fall Order Form - V12'!$X$23</f>
        <v>0</v>
      </c>
      <c r="F423" s="100" t="s">
        <v>754</v>
      </c>
      <c r="G423" s="61">
        <f>'2020 Sum_Fall Order Form - V12'!$Y$271</f>
        <v>0</v>
      </c>
      <c r="H423" s="60">
        <f>'2020 Sum_Fall Order Form - V12'!$G$18</f>
        <v>0</v>
      </c>
      <c r="J423" s="106">
        <v>5871</v>
      </c>
    </row>
    <row r="424" spans="1:10">
      <c r="A424" s="100">
        <v>423</v>
      </c>
      <c r="B424" s="57" t="s">
        <v>442</v>
      </c>
      <c r="D424" s="58">
        <f>'2020 Sum_Fall Order Form - V12'!$X$23</f>
        <v>0</v>
      </c>
      <c r="E424" s="58">
        <f>'2020 Sum_Fall Order Form - V12'!$X$23</f>
        <v>0</v>
      </c>
      <c r="F424" s="100">
        <v>1756021</v>
      </c>
      <c r="G424" s="61">
        <f>'2020 Sum_Fall Order Form - V12'!$X$272</f>
        <v>0</v>
      </c>
      <c r="H424" s="60">
        <f>'2020 Sum_Fall Order Form - V12'!$G$18</f>
        <v>0</v>
      </c>
      <c r="J424" s="106">
        <v>5405</v>
      </c>
    </row>
    <row r="425" spans="1:10">
      <c r="A425" s="100">
        <v>424</v>
      </c>
      <c r="B425" s="57" t="s">
        <v>442</v>
      </c>
      <c r="D425" s="58">
        <f>'2020 Sum_Fall Order Form - V12'!$X$23</f>
        <v>0</v>
      </c>
      <c r="E425" s="58">
        <f>'2020 Sum_Fall Order Form - V12'!$X$23</f>
        <v>0</v>
      </c>
      <c r="F425" s="100" t="s">
        <v>755</v>
      </c>
      <c r="G425" s="61">
        <f>'2020 Sum_Fall Order Form - V12'!$Y$272</f>
        <v>0</v>
      </c>
      <c r="H425" s="60">
        <f>'2020 Sum_Fall Order Form - V12'!$G$18</f>
        <v>0</v>
      </c>
      <c r="J425" s="106">
        <v>5873</v>
      </c>
    </row>
    <row r="426" spans="1:10">
      <c r="A426" s="100">
        <v>425</v>
      </c>
      <c r="B426" s="57" t="s">
        <v>443</v>
      </c>
      <c r="D426" s="58">
        <f>'2020 Sum_Fall Order Form - V12'!$X$23</f>
        <v>0</v>
      </c>
      <c r="E426" s="58">
        <f>'2020 Sum_Fall Order Form - V12'!$X$23</f>
        <v>0</v>
      </c>
      <c r="F426" s="100">
        <v>1756121</v>
      </c>
      <c r="G426" s="61">
        <f>'2020 Sum_Fall Order Form - V12'!$X$273</f>
        <v>0</v>
      </c>
      <c r="H426" s="60">
        <f>'2020 Sum_Fall Order Form - V12'!$G$18</f>
        <v>0</v>
      </c>
      <c r="J426" s="106">
        <v>5415</v>
      </c>
    </row>
    <row r="427" spans="1:10">
      <c r="A427" s="100">
        <v>426</v>
      </c>
      <c r="B427" s="57" t="s">
        <v>443</v>
      </c>
      <c r="D427" s="58">
        <f>'2020 Sum_Fall Order Form - V12'!$X$23</f>
        <v>0</v>
      </c>
      <c r="E427" s="58">
        <f>'2020 Sum_Fall Order Form - V12'!$X$23</f>
        <v>0</v>
      </c>
      <c r="F427" s="100" t="s">
        <v>756</v>
      </c>
      <c r="G427" s="61">
        <f>'2020 Sum_Fall Order Form - V12'!$Y$273</f>
        <v>0</v>
      </c>
      <c r="H427" s="60">
        <f>'2020 Sum_Fall Order Form - V12'!$G$18</f>
        <v>0</v>
      </c>
      <c r="J427" s="106">
        <v>5875</v>
      </c>
    </row>
    <row r="428" spans="1:10">
      <c r="A428" s="100">
        <v>427</v>
      </c>
      <c r="B428" s="57" t="s">
        <v>428</v>
      </c>
      <c r="D428" s="58">
        <f>'2020 Sum_Fall Order Form - V12'!$X$23</f>
        <v>0</v>
      </c>
      <c r="E428" s="58">
        <f>'2020 Sum_Fall Order Form - V12'!$X$23</f>
        <v>0</v>
      </c>
      <c r="F428" s="100">
        <v>1754980</v>
      </c>
      <c r="G428" s="61">
        <f>'2020 Sum_Fall Order Form - V12'!$X$275</f>
        <v>0</v>
      </c>
      <c r="H428" s="60">
        <f>'2020 Sum_Fall Order Form - V12'!$G$18</f>
        <v>0</v>
      </c>
      <c r="J428" s="106">
        <v>5421</v>
      </c>
    </row>
    <row r="429" spans="1:10">
      <c r="A429" s="100">
        <v>428</v>
      </c>
      <c r="B429" s="57" t="s">
        <v>428</v>
      </c>
      <c r="D429" s="58">
        <f>'2020 Sum_Fall Order Form - V12'!$X$23</f>
        <v>0</v>
      </c>
      <c r="E429" s="58">
        <f>'2020 Sum_Fall Order Form - V12'!$X$23</f>
        <v>0</v>
      </c>
      <c r="F429" s="100" t="s">
        <v>757</v>
      </c>
      <c r="G429" s="61">
        <f>'2020 Sum_Fall Order Form - V12'!$Y$275</f>
        <v>0</v>
      </c>
      <c r="H429" s="60">
        <f>'2020 Sum_Fall Order Form - V12'!$G$18</f>
        <v>0</v>
      </c>
      <c r="J429" s="106">
        <v>5850</v>
      </c>
    </row>
    <row r="430" spans="1:10">
      <c r="A430" s="100">
        <v>429</v>
      </c>
      <c r="B430" s="57" t="s">
        <v>429</v>
      </c>
      <c r="D430" s="58">
        <f>'2020 Sum_Fall Order Form - V12'!$X$23</f>
        <v>0</v>
      </c>
      <c r="E430" s="58">
        <f>'2020 Sum_Fall Order Form - V12'!$X$23</f>
        <v>0</v>
      </c>
      <c r="F430" s="100">
        <v>1755020</v>
      </c>
      <c r="G430" s="61">
        <f>'2020 Sum_Fall Order Form - V12'!$X$276</f>
        <v>0</v>
      </c>
      <c r="H430" s="60">
        <f>'2020 Sum_Fall Order Form - V12'!$G$18</f>
        <v>0</v>
      </c>
      <c r="J430" s="106">
        <v>5430</v>
      </c>
    </row>
    <row r="431" spans="1:10">
      <c r="A431" s="100">
        <v>430</v>
      </c>
      <c r="B431" s="57" t="s">
        <v>429</v>
      </c>
      <c r="D431" s="58">
        <f>'2020 Sum_Fall Order Form - V12'!$X$23</f>
        <v>0</v>
      </c>
      <c r="E431" s="58">
        <f>'2020 Sum_Fall Order Form - V12'!$X$23</f>
        <v>0</v>
      </c>
      <c r="F431" s="100" t="s">
        <v>758</v>
      </c>
      <c r="G431" s="61">
        <f>'2020 Sum_Fall Order Form - V12'!$Y$276</f>
        <v>0</v>
      </c>
      <c r="H431" s="60">
        <f>'2020 Sum_Fall Order Form - V12'!$G$18</f>
        <v>0</v>
      </c>
      <c r="J431" s="106">
        <v>5852</v>
      </c>
    </row>
    <row r="432" spans="1:10">
      <c r="A432" s="100">
        <v>431</v>
      </c>
      <c r="B432" s="57" t="s">
        <v>431</v>
      </c>
      <c r="D432" s="58">
        <f>'2020 Sum_Fall Order Form - V12'!$X$23</f>
        <v>0</v>
      </c>
      <c r="E432" s="58">
        <f>'2020 Sum_Fall Order Form - V12'!$X$23</f>
        <v>0</v>
      </c>
      <c r="F432" s="100">
        <v>1755160</v>
      </c>
      <c r="G432" s="61">
        <f>'2020 Sum_Fall Order Form - V12'!$X$277</f>
        <v>0</v>
      </c>
      <c r="H432" s="60">
        <f>'2020 Sum_Fall Order Form - V12'!$G$18</f>
        <v>0</v>
      </c>
      <c r="J432" s="106">
        <v>5418</v>
      </c>
    </row>
    <row r="433" spans="1:10">
      <c r="A433" s="100">
        <v>432</v>
      </c>
      <c r="B433" s="57" t="s">
        <v>431</v>
      </c>
      <c r="D433" s="58">
        <f>'2020 Sum_Fall Order Form - V12'!$X$23</f>
        <v>0</v>
      </c>
      <c r="E433" s="58">
        <f>'2020 Sum_Fall Order Form - V12'!$X$23</f>
        <v>0</v>
      </c>
      <c r="F433" s="100" t="s">
        <v>759</v>
      </c>
      <c r="G433" s="61">
        <f>'2020 Sum_Fall Order Form - V12'!$Y$277</f>
        <v>0</v>
      </c>
      <c r="H433" s="60">
        <f>'2020 Sum_Fall Order Form - V12'!$G$18</f>
        <v>0</v>
      </c>
      <c r="J433" s="106">
        <v>5854</v>
      </c>
    </row>
    <row r="434" spans="1:10">
      <c r="A434" s="100">
        <v>433</v>
      </c>
      <c r="B434" s="57" t="s">
        <v>433</v>
      </c>
      <c r="D434" s="58">
        <f>'2020 Sum_Fall Order Form - V12'!$X$23</f>
        <v>0</v>
      </c>
      <c r="E434" s="58">
        <f>'2020 Sum_Fall Order Form - V12'!$X$23</f>
        <v>0</v>
      </c>
      <c r="F434" s="100">
        <v>1755200</v>
      </c>
      <c r="G434" s="61">
        <f>'2020 Sum_Fall Order Form - V12'!$X$278</f>
        <v>0</v>
      </c>
      <c r="H434" s="60">
        <f>'2020 Sum_Fall Order Form - V12'!$G$18</f>
        <v>0</v>
      </c>
      <c r="J434" s="106">
        <v>5426</v>
      </c>
    </row>
    <row r="435" spans="1:10">
      <c r="A435" s="100">
        <v>434</v>
      </c>
      <c r="B435" s="57" t="s">
        <v>433</v>
      </c>
      <c r="D435" s="58">
        <f>'2020 Sum_Fall Order Form - V12'!$X$23</f>
        <v>0</v>
      </c>
      <c r="E435" s="58">
        <f>'2020 Sum_Fall Order Form - V12'!$X$23</f>
        <v>0</v>
      </c>
      <c r="F435" s="100" t="s">
        <v>760</v>
      </c>
      <c r="G435" s="61">
        <f>'2020 Sum_Fall Order Form - V12'!$Y$278</f>
        <v>0</v>
      </c>
      <c r="H435" s="60">
        <f>'2020 Sum_Fall Order Form - V12'!$G$18</f>
        <v>0</v>
      </c>
      <c r="J435" s="106">
        <v>5856</v>
      </c>
    </row>
    <row r="436" spans="1:10">
      <c r="A436" s="100">
        <v>435</v>
      </c>
      <c r="B436" s="57" t="s">
        <v>434</v>
      </c>
      <c r="D436" s="58">
        <f>'2020 Sum_Fall Order Form - V12'!$X$23</f>
        <v>0</v>
      </c>
      <c r="E436" s="58">
        <f>'2020 Sum_Fall Order Form - V12'!$X$23</f>
        <v>0</v>
      </c>
      <c r="F436" s="100">
        <v>1755220</v>
      </c>
      <c r="G436" s="61">
        <f>'2020 Sum_Fall Order Form - V12'!$X$279</f>
        <v>0</v>
      </c>
      <c r="H436" s="60">
        <f>'2020 Sum_Fall Order Form - V12'!$G$18</f>
        <v>0</v>
      </c>
      <c r="J436" s="106">
        <v>5417</v>
      </c>
    </row>
    <row r="437" spans="1:10">
      <c r="A437" s="100">
        <v>436</v>
      </c>
      <c r="B437" s="57" t="s">
        <v>434</v>
      </c>
      <c r="D437" s="58">
        <f>'2020 Sum_Fall Order Form - V12'!$X$23</f>
        <v>0</v>
      </c>
      <c r="E437" s="58">
        <f>'2020 Sum_Fall Order Form - V12'!$X$23</f>
        <v>0</v>
      </c>
      <c r="F437" s="100" t="s">
        <v>761</v>
      </c>
      <c r="G437" s="61">
        <f>'2020 Sum_Fall Order Form - V12'!$Y$279</f>
        <v>0</v>
      </c>
      <c r="H437" s="60">
        <f>'2020 Sum_Fall Order Form - V12'!$G$18</f>
        <v>0</v>
      </c>
      <c r="J437" s="106">
        <v>5858</v>
      </c>
    </row>
    <row r="438" spans="1:10">
      <c r="A438" s="100">
        <v>437</v>
      </c>
      <c r="B438" s="57" t="s">
        <v>435</v>
      </c>
      <c r="D438" s="58">
        <f>'2020 Sum_Fall Order Form - V12'!$X$23</f>
        <v>0</v>
      </c>
      <c r="E438" s="58">
        <f>'2020 Sum_Fall Order Form - V12'!$X$23</f>
        <v>0</v>
      </c>
      <c r="F438" s="100">
        <v>1755240</v>
      </c>
      <c r="G438" s="61">
        <f>'2020 Sum_Fall Order Form - V12'!$X$280</f>
        <v>0</v>
      </c>
      <c r="H438" s="60">
        <f>'2020 Sum_Fall Order Form - V12'!$G$18</f>
        <v>0</v>
      </c>
      <c r="J438" s="106">
        <v>5419</v>
      </c>
    </row>
    <row r="439" spans="1:10">
      <c r="A439" s="100">
        <v>438</v>
      </c>
      <c r="B439" s="57" t="s">
        <v>435</v>
      </c>
      <c r="D439" s="58">
        <f>'2020 Sum_Fall Order Form - V12'!$X$23</f>
        <v>0</v>
      </c>
      <c r="E439" s="58">
        <f>'2020 Sum_Fall Order Form - V12'!$X$23</f>
        <v>0</v>
      </c>
      <c r="F439" s="100" t="s">
        <v>762</v>
      </c>
      <c r="G439" s="61">
        <f>'2020 Sum_Fall Order Form - V12'!$Y$280</f>
        <v>0</v>
      </c>
      <c r="H439" s="60">
        <f>'2020 Sum_Fall Order Form - V12'!$G$18</f>
        <v>0</v>
      </c>
      <c r="J439" s="106">
        <v>5860</v>
      </c>
    </row>
    <row r="440" spans="1:10">
      <c r="A440" s="100">
        <v>439</v>
      </c>
      <c r="B440" s="57" t="s">
        <v>436</v>
      </c>
      <c r="D440" s="58">
        <f>'2020 Sum_Fall Order Form - V12'!$X$23</f>
        <v>0</v>
      </c>
      <c r="E440" s="58">
        <f>'2020 Sum_Fall Order Form - V12'!$X$23</f>
        <v>0</v>
      </c>
      <c r="F440" s="100">
        <v>1755300</v>
      </c>
      <c r="G440" s="61">
        <f>'2020 Sum_Fall Order Form - V12'!$X$281</f>
        <v>0</v>
      </c>
      <c r="H440" s="60">
        <f>'2020 Sum_Fall Order Form - V12'!$G$18</f>
        <v>0</v>
      </c>
      <c r="J440" s="106">
        <v>5431</v>
      </c>
    </row>
    <row r="441" spans="1:10">
      <c r="A441" s="100">
        <v>440</v>
      </c>
      <c r="B441" s="57" t="s">
        <v>436</v>
      </c>
      <c r="D441" s="58">
        <f>'2020 Sum_Fall Order Form - V12'!$X$23</f>
        <v>0</v>
      </c>
      <c r="E441" s="58">
        <f>'2020 Sum_Fall Order Form - V12'!$X$23</f>
        <v>0</v>
      </c>
      <c r="F441" s="100" t="s">
        <v>763</v>
      </c>
      <c r="G441" s="61">
        <f>'2020 Sum_Fall Order Form - V12'!$Y$281</f>
        <v>0</v>
      </c>
      <c r="H441" s="60">
        <f>'2020 Sum_Fall Order Form - V12'!$G$18</f>
        <v>0</v>
      </c>
      <c r="J441" s="106">
        <v>5862</v>
      </c>
    </row>
    <row r="442" spans="1:10">
      <c r="A442" s="100">
        <v>441</v>
      </c>
      <c r="B442" s="57" t="s">
        <v>438</v>
      </c>
      <c r="D442" s="58">
        <f>'2020 Sum_Fall Order Form - V12'!$X$23</f>
        <v>0</v>
      </c>
      <c r="E442" s="58">
        <f>'2020 Sum_Fall Order Form - V12'!$X$23</f>
        <v>0</v>
      </c>
      <c r="F442" s="100">
        <v>1755450</v>
      </c>
      <c r="G442" s="61">
        <f>'2020 Sum_Fall Order Form - V12'!$X$282</f>
        <v>0</v>
      </c>
      <c r="H442" s="60">
        <f>'2020 Sum_Fall Order Form - V12'!$G$18</f>
        <v>0</v>
      </c>
      <c r="J442" s="106">
        <v>5427</v>
      </c>
    </row>
    <row r="443" spans="1:10">
      <c r="A443" s="100">
        <v>442</v>
      </c>
      <c r="B443" s="57" t="s">
        <v>438</v>
      </c>
      <c r="D443" s="58">
        <f>'2020 Sum_Fall Order Form - V12'!$X$23</f>
        <v>0</v>
      </c>
      <c r="E443" s="58">
        <f>'2020 Sum_Fall Order Form - V12'!$X$23</f>
        <v>0</v>
      </c>
      <c r="F443" s="100" t="s">
        <v>764</v>
      </c>
      <c r="G443" s="61">
        <f>'2020 Sum_Fall Order Form - V12'!$Y$282</f>
        <v>0</v>
      </c>
      <c r="H443" s="60">
        <f>'2020 Sum_Fall Order Form - V12'!$G$18</f>
        <v>0</v>
      </c>
      <c r="J443" s="106">
        <v>5864</v>
      </c>
    </row>
    <row r="444" spans="1:10">
      <c r="A444" s="100">
        <v>443</v>
      </c>
      <c r="B444" s="57" t="s">
        <v>439</v>
      </c>
      <c r="D444" s="58">
        <f>'2020 Sum_Fall Order Form - V12'!$X$23</f>
        <v>0</v>
      </c>
      <c r="E444" s="58">
        <f>'2020 Sum_Fall Order Form - V12'!$X$23</f>
        <v>0</v>
      </c>
      <c r="F444" s="100">
        <v>1755550</v>
      </c>
      <c r="G444" s="61">
        <f>'2020 Sum_Fall Order Form - V12'!$X$283</f>
        <v>0</v>
      </c>
      <c r="H444" s="60">
        <f>'2020 Sum_Fall Order Form - V12'!$G$18</f>
        <v>0</v>
      </c>
      <c r="J444" s="106">
        <v>5544</v>
      </c>
    </row>
    <row r="445" spans="1:10">
      <c r="A445" s="100">
        <v>444</v>
      </c>
      <c r="B445" s="57" t="s">
        <v>439</v>
      </c>
      <c r="D445" s="58">
        <f>'2020 Sum_Fall Order Form - V12'!$X$23</f>
        <v>0</v>
      </c>
      <c r="E445" s="58">
        <f>'2020 Sum_Fall Order Form - V12'!$X$23</f>
        <v>0</v>
      </c>
      <c r="F445" s="100" t="s">
        <v>765</v>
      </c>
      <c r="G445" s="61">
        <f>'2020 Sum_Fall Order Form - V12'!$Y$283</f>
        <v>0</v>
      </c>
      <c r="H445" s="60">
        <f>'2020 Sum_Fall Order Form - V12'!$G$18</f>
        <v>0</v>
      </c>
      <c r="J445" s="106">
        <v>5866</v>
      </c>
    </row>
    <row r="446" spans="1:10">
      <c r="A446" s="100">
        <v>445</v>
      </c>
      <c r="B446" s="57" t="s">
        <v>440</v>
      </c>
      <c r="D446" s="58">
        <f>'2020 Sum_Fall Order Form - V12'!$X$23</f>
        <v>0</v>
      </c>
      <c r="E446" s="58">
        <f>'2020 Sum_Fall Order Form - V12'!$X$23</f>
        <v>0</v>
      </c>
      <c r="F446" s="100">
        <v>1755620</v>
      </c>
      <c r="G446" s="61">
        <f>'2020 Sum_Fall Order Form - V12'!$X$284</f>
        <v>0</v>
      </c>
      <c r="H446" s="60">
        <f>'2020 Sum_Fall Order Form - V12'!$G$18</f>
        <v>0</v>
      </c>
      <c r="J446" s="106">
        <v>5420</v>
      </c>
    </row>
    <row r="447" spans="1:10">
      <c r="A447" s="100">
        <v>446</v>
      </c>
      <c r="B447" s="57" t="s">
        <v>440</v>
      </c>
      <c r="D447" s="58">
        <f>'2020 Sum_Fall Order Form - V12'!$X$23</f>
        <v>0</v>
      </c>
      <c r="E447" s="58">
        <f>'2020 Sum_Fall Order Form - V12'!$X$23</f>
        <v>0</v>
      </c>
      <c r="F447" s="100" t="s">
        <v>766</v>
      </c>
      <c r="G447" s="61">
        <f>'2020 Sum_Fall Order Form - V12'!$Y$284</f>
        <v>0</v>
      </c>
      <c r="H447" s="60">
        <f>'2020 Sum_Fall Order Form - V12'!$G$18</f>
        <v>0</v>
      </c>
      <c r="J447" s="106">
        <v>5868</v>
      </c>
    </row>
    <row r="448" spans="1:10">
      <c r="A448" s="100">
        <v>447</v>
      </c>
      <c r="B448" s="57" t="s">
        <v>441</v>
      </c>
      <c r="D448" s="58">
        <f>'2020 Sum_Fall Order Form - V12'!$X$23</f>
        <v>0</v>
      </c>
      <c r="E448" s="58">
        <f>'2020 Sum_Fall Order Form - V12'!$X$23</f>
        <v>0</v>
      </c>
      <c r="F448" s="100">
        <v>1755940</v>
      </c>
      <c r="G448" s="61">
        <f>'2020 Sum_Fall Order Form - V12'!$X$285</f>
        <v>0</v>
      </c>
      <c r="H448" s="60">
        <f>'2020 Sum_Fall Order Form - V12'!$G$18</f>
        <v>0</v>
      </c>
      <c r="J448" s="106">
        <v>5416</v>
      </c>
    </row>
    <row r="449" spans="1:10">
      <c r="A449" s="100">
        <v>448</v>
      </c>
      <c r="B449" s="57" t="s">
        <v>441</v>
      </c>
      <c r="D449" s="58">
        <f>'2020 Sum_Fall Order Form - V12'!$X$23</f>
        <v>0</v>
      </c>
      <c r="E449" s="58">
        <f>'2020 Sum_Fall Order Form - V12'!$X$23</f>
        <v>0</v>
      </c>
      <c r="F449" s="100" t="s">
        <v>767</v>
      </c>
      <c r="G449" s="61">
        <f>'2020 Sum_Fall Order Form - V12'!$Y$285</f>
        <v>0</v>
      </c>
      <c r="H449" s="60">
        <f>'2020 Sum_Fall Order Form - V12'!$G$18</f>
        <v>0</v>
      </c>
      <c r="J449" s="106">
        <v>5870</v>
      </c>
    </row>
    <row r="450" spans="1:10">
      <c r="A450" s="100">
        <v>449</v>
      </c>
      <c r="B450" s="57" t="s">
        <v>442</v>
      </c>
      <c r="D450" s="58">
        <f>'2020 Sum_Fall Order Form - V12'!$X$23</f>
        <v>0</v>
      </c>
      <c r="E450" s="58">
        <f>'2020 Sum_Fall Order Form - V12'!$X$23</f>
        <v>0</v>
      </c>
      <c r="F450" s="100">
        <v>1756020</v>
      </c>
      <c r="G450" s="61">
        <f>'2020 Sum_Fall Order Form - V12'!$X$286</f>
        <v>0</v>
      </c>
      <c r="H450" s="60">
        <f>'2020 Sum_Fall Order Form - V12'!$G$18</f>
        <v>0</v>
      </c>
      <c r="J450" s="106">
        <v>5424</v>
      </c>
    </row>
    <row r="451" spans="1:10">
      <c r="A451" s="100">
        <v>450</v>
      </c>
      <c r="B451" s="57" t="s">
        <v>442</v>
      </c>
      <c r="D451" s="58">
        <f>'2020 Sum_Fall Order Form - V12'!$X$23</f>
        <v>0</v>
      </c>
      <c r="E451" s="58">
        <f>'2020 Sum_Fall Order Form - V12'!$X$23</f>
        <v>0</v>
      </c>
      <c r="F451" s="100" t="s">
        <v>768</v>
      </c>
      <c r="G451" s="61">
        <f>'2020 Sum_Fall Order Form - V12'!$Y$286</f>
        <v>0</v>
      </c>
      <c r="H451" s="60">
        <f>'2020 Sum_Fall Order Form - V12'!$G$18</f>
        <v>0</v>
      </c>
      <c r="J451" s="106">
        <v>5872</v>
      </c>
    </row>
    <row r="452" spans="1:10">
      <c r="A452" s="100">
        <v>451</v>
      </c>
      <c r="B452" s="57" t="s">
        <v>443</v>
      </c>
      <c r="D452" s="58">
        <f>'2020 Sum_Fall Order Form - V12'!$X$23</f>
        <v>0</v>
      </c>
      <c r="E452" s="58">
        <f>'2020 Sum_Fall Order Form - V12'!$X$23</f>
        <v>0</v>
      </c>
      <c r="F452" s="100">
        <v>1756120</v>
      </c>
      <c r="G452" s="61">
        <f>'2020 Sum_Fall Order Form - V12'!$X$287</f>
        <v>0</v>
      </c>
      <c r="H452" s="60">
        <f>'2020 Sum_Fall Order Form - V12'!$G$18</f>
        <v>0</v>
      </c>
      <c r="J452" s="106">
        <v>5442</v>
      </c>
    </row>
    <row r="453" spans="1:10">
      <c r="A453" s="100">
        <v>452</v>
      </c>
      <c r="B453" s="57" t="s">
        <v>443</v>
      </c>
      <c r="D453" s="58">
        <f>'2020 Sum_Fall Order Form - V12'!$X$23</f>
        <v>0</v>
      </c>
      <c r="E453" s="58">
        <f>'2020 Sum_Fall Order Form - V12'!$X$23</f>
        <v>0</v>
      </c>
      <c r="F453" s="100" t="s">
        <v>769</v>
      </c>
      <c r="G453" s="61">
        <f>'2020 Sum_Fall Order Form - V12'!$Y$287</f>
        <v>0</v>
      </c>
      <c r="H453" s="60">
        <f>'2020 Sum_Fall Order Form - V12'!$G$18</f>
        <v>0</v>
      </c>
      <c r="J453" s="106">
        <v>5874</v>
      </c>
    </row>
    <row r="454" spans="1:10">
      <c r="A454" s="100">
        <v>453</v>
      </c>
      <c r="B454" s="57" t="s">
        <v>446</v>
      </c>
      <c r="D454" s="58">
        <f>'2020 Sum_Fall Order Form - V12'!$X$23</f>
        <v>0</v>
      </c>
      <c r="E454" s="58">
        <f>'2020 Sum_Fall Order Form - V12'!$X$23</f>
        <v>0</v>
      </c>
      <c r="F454" s="100">
        <v>1758107</v>
      </c>
      <c r="G454" s="61">
        <f>'2020 Sum_Fall Order Form - V12'!$X$289</f>
        <v>0</v>
      </c>
      <c r="H454" s="60">
        <f>'2020 Sum_Fall Order Form - V12'!$G$18</f>
        <v>0</v>
      </c>
      <c r="J454" s="106">
        <v>18203</v>
      </c>
    </row>
    <row r="455" spans="1:10">
      <c r="A455" s="100">
        <v>454</v>
      </c>
      <c r="B455" s="57" t="s">
        <v>446</v>
      </c>
      <c r="D455" s="58">
        <f>'2020 Sum_Fall Order Form - V12'!$X$23</f>
        <v>0</v>
      </c>
      <c r="E455" s="58">
        <f>'2020 Sum_Fall Order Form - V12'!$X$23</f>
        <v>0</v>
      </c>
      <c r="F455" s="100" t="s">
        <v>770</v>
      </c>
      <c r="G455" s="61">
        <f>'2020 Sum_Fall Order Form - V12'!$Y$289</f>
        <v>0</v>
      </c>
      <c r="H455" s="60">
        <f>'2020 Sum_Fall Order Form - V12'!$G$18</f>
        <v>0</v>
      </c>
      <c r="J455" s="106">
        <v>18204</v>
      </c>
    </row>
    <row r="456" spans="1:10">
      <c r="A456" s="100">
        <v>455</v>
      </c>
      <c r="B456" s="57" t="s">
        <v>449</v>
      </c>
      <c r="D456" s="58">
        <f>'2020 Sum_Fall Order Form - V12'!$X$23</f>
        <v>0</v>
      </c>
      <c r="E456" s="58">
        <f>'2020 Sum_Fall Order Form - V12'!$X$23</f>
        <v>0</v>
      </c>
      <c r="F456" s="100">
        <v>1759648</v>
      </c>
      <c r="G456" s="61">
        <f>'2020 Sum_Fall Order Form - V12'!$X$291</f>
        <v>0</v>
      </c>
      <c r="H456" s="60">
        <f>'2020 Sum_Fall Order Form - V12'!$G$18</f>
        <v>0</v>
      </c>
      <c r="J456" s="106">
        <v>19901</v>
      </c>
    </row>
    <row r="457" spans="1:10">
      <c r="A457" s="100">
        <v>456</v>
      </c>
      <c r="B457" s="57" t="s">
        <v>449</v>
      </c>
      <c r="D457" s="58">
        <f>'2020 Sum_Fall Order Form - V12'!$X$23</f>
        <v>0</v>
      </c>
      <c r="E457" s="58">
        <f>'2020 Sum_Fall Order Form - V12'!$X$23</f>
        <v>0</v>
      </c>
      <c r="F457" s="100" t="s">
        <v>771</v>
      </c>
      <c r="G457" s="61">
        <f>'2020 Sum_Fall Order Form - V12'!$Y$291</f>
        <v>0</v>
      </c>
      <c r="H457" s="60">
        <f>'2020 Sum_Fall Order Form - V12'!$G$18</f>
        <v>0</v>
      </c>
      <c r="J457" s="106">
        <v>19900</v>
      </c>
    </row>
    <row r="458" spans="1:10">
      <c r="A458" s="100">
        <v>457</v>
      </c>
      <c r="B458" s="57" t="s">
        <v>452</v>
      </c>
      <c r="D458" s="58">
        <f>'2020 Sum_Fall Order Form - V12'!$X$23</f>
        <v>0</v>
      </c>
      <c r="E458" s="58">
        <f>'2020 Sum_Fall Order Form - V12'!$X$23</f>
        <v>0</v>
      </c>
      <c r="F458" s="100">
        <v>1759708</v>
      </c>
      <c r="G458" s="61">
        <f>'2020 Sum_Fall Order Form - V12'!$X$292</f>
        <v>0</v>
      </c>
      <c r="H458" s="60">
        <f>'2020 Sum_Fall Order Form - V12'!$G$18</f>
        <v>0</v>
      </c>
      <c r="J458" s="106">
        <v>18014</v>
      </c>
    </row>
    <row r="459" spans="1:10">
      <c r="A459" s="100">
        <v>458</v>
      </c>
      <c r="B459" s="57" t="s">
        <v>452</v>
      </c>
      <c r="D459" s="58">
        <f>'2020 Sum_Fall Order Form - V12'!$X$23</f>
        <v>0</v>
      </c>
      <c r="E459" s="58">
        <f>'2020 Sum_Fall Order Form - V12'!$X$23</f>
        <v>0</v>
      </c>
      <c r="F459" s="100" t="s">
        <v>772</v>
      </c>
      <c r="G459" s="61">
        <f>'2020 Sum_Fall Order Form - V12'!$Y$292</f>
        <v>0</v>
      </c>
      <c r="H459" s="60">
        <f>'2020 Sum_Fall Order Form - V12'!$G$18</f>
        <v>0</v>
      </c>
      <c r="J459" s="106">
        <v>18015</v>
      </c>
    </row>
    <row r="460" spans="1:10">
      <c r="A460" s="100">
        <v>459</v>
      </c>
      <c r="B460" s="57" t="s">
        <v>453</v>
      </c>
      <c r="D460" s="58">
        <f>'2020 Sum_Fall Order Form - V12'!$X$23</f>
        <v>0</v>
      </c>
      <c r="E460" s="58">
        <f>'2020 Sum_Fall Order Form - V12'!$X$23</f>
        <v>0</v>
      </c>
      <c r="F460" s="100">
        <v>1759758</v>
      </c>
      <c r="G460" s="61">
        <f>'2020 Sum_Fall Order Form - V12'!$X$293</f>
        <v>0</v>
      </c>
      <c r="H460" s="60">
        <f>'2020 Sum_Fall Order Form - V12'!$G$18</f>
        <v>0</v>
      </c>
      <c r="J460" s="106">
        <v>5952</v>
      </c>
    </row>
    <row r="461" spans="1:10">
      <c r="A461" s="100">
        <v>460</v>
      </c>
      <c r="B461" s="57" t="s">
        <v>453</v>
      </c>
      <c r="D461" s="58">
        <f>'2020 Sum_Fall Order Form - V12'!$X$23</f>
        <v>0</v>
      </c>
      <c r="E461" s="58">
        <f>'2020 Sum_Fall Order Form - V12'!$X$23</f>
        <v>0</v>
      </c>
      <c r="F461" s="100" t="s">
        <v>773</v>
      </c>
      <c r="G461" s="61">
        <f>'2020 Sum_Fall Order Form - V12'!$Y$293</f>
        <v>0</v>
      </c>
      <c r="H461" s="60">
        <f>'2020 Sum_Fall Order Form - V12'!$G$18</f>
        <v>0</v>
      </c>
      <c r="J461" s="106">
        <v>5908</v>
      </c>
    </row>
    <row r="462" spans="1:10">
      <c r="A462" s="100">
        <v>461</v>
      </c>
      <c r="B462" s="57" t="s">
        <v>454</v>
      </c>
      <c r="D462" s="58">
        <f>'2020 Sum_Fall Order Form - V12'!$X$23</f>
        <v>0</v>
      </c>
      <c r="E462" s="58">
        <f>'2020 Sum_Fall Order Form - V12'!$X$23</f>
        <v>0</v>
      </c>
      <c r="F462" s="100">
        <v>1759808</v>
      </c>
      <c r="G462" s="61">
        <f>'2020 Sum_Fall Order Form - V12'!$X$294</f>
        <v>0</v>
      </c>
      <c r="H462" s="60">
        <f>'2020 Sum_Fall Order Form - V12'!$G$18</f>
        <v>0</v>
      </c>
      <c r="J462" s="106">
        <v>5953</v>
      </c>
    </row>
    <row r="463" spans="1:10">
      <c r="A463" s="100">
        <v>462</v>
      </c>
      <c r="B463" s="57" t="s">
        <v>454</v>
      </c>
      <c r="D463" s="58">
        <f>'2020 Sum_Fall Order Form - V12'!$X$23</f>
        <v>0</v>
      </c>
      <c r="E463" s="58">
        <f>'2020 Sum_Fall Order Form - V12'!$X$23</f>
        <v>0</v>
      </c>
      <c r="F463" s="100" t="s">
        <v>774</v>
      </c>
      <c r="G463" s="61">
        <f>'2020 Sum_Fall Order Form - V12'!$Y$294</f>
        <v>0</v>
      </c>
      <c r="H463" s="60">
        <f>'2020 Sum_Fall Order Form - V12'!$G$18</f>
        <v>0</v>
      </c>
      <c r="J463" s="106">
        <v>5909</v>
      </c>
    </row>
    <row r="464" spans="1:10">
      <c r="A464" s="100">
        <v>463</v>
      </c>
      <c r="B464" s="57" t="s">
        <v>455</v>
      </c>
      <c r="D464" s="58">
        <f>'2020 Sum_Fall Order Form - V12'!$X$23</f>
        <v>0</v>
      </c>
      <c r="E464" s="58">
        <f>'2020 Sum_Fall Order Form - V12'!$X$23</f>
        <v>0</v>
      </c>
      <c r="F464" s="100">
        <v>1759828</v>
      </c>
      <c r="G464" s="61">
        <f>'2020 Sum_Fall Order Form - V12'!$X$295</f>
        <v>0</v>
      </c>
      <c r="H464" s="60">
        <f>'2020 Sum_Fall Order Form - V12'!$G$18</f>
        <v>0</v>
      </c>
      <c r="J464" s="106">
        <v>18016</v>
      </c>
    </row>
    <row r="465" spans="1:10">
      <c r="A465" s="100">
        <v>464</v>
      </c>
      <c r="B465" s="57" t="s">
        <v>455</v>
      </c>
      <c r="D465" s="58">
        <f>'2020 Sum_Fall Order Form - V12'!$X$23</f>
        <v>0</v>
      </c>
      <c r="E465" s="58">
        <f>'2020 Sum_Fall Order Form - V12'!$X$23</f>
        <v>0</v>
      </c>
      <c r="F465" s="100" t="s">
        <v>775</v>
      </c>
      <c r="G465" s="61">
        <f>'2020 Sum_Fall Order Form - V12'!$Y$295</f>
        <v>0</v>
      </c>
      <c r="H465" s="60">
        <f>'2020 Sum_Fall Order Form - V12'!$G$18</f>
        <v>0</v>
      </c>
      <c r="J465" s="106">
        <v>18017</v>
      </c>
    </row>
    <row r="466" spans="1:10">
      <c r="A466" s="100">
        <v>465</v>
      </c>
      <c r="B466" s="57" t="s">
        <v>456</v>
      </c>
      <c r="D466" s="58">
        <f>'2020 Sum_Fall Order Form - V12'!$X$23</f>
        <v>0</v>
      </c>
      <c r="E466" s="58">
        <f>'2020 Sum_Fall Order Form - V12'!$X$23</f>
        <v>0</v>
      </c>
      <c r="F466" s="100">
        <v>1759858</v>
      </c>
      <c r="G466" s="61">
        <f>'2020 Sum_Fall Order Form - V12'!$X$296</f>
        <v>0</v>
      </c>
      <c r="H466" s="60">
        <f>'2020 Sum_Fall Order Form - V12'!$G$18</f>
        <v>0</v>
      </c>
      <c r="J466" s="106">
        <v>5955</v>
      </c>
    </row>
    <row r="467" spans="1:10">
      <c r="A467" s="100">
        <v>466</v>
      </c>
      <c r="B467" s="57" t="s">
        <v>456</v>
      </c>
      <c r="D467" s="58">
        <f>'2020 Sum_Fall Order Form - V12'!$X$23</f>
        <v>0</v>
      </c>
      <c r="E467" s="58">
        <f>'2020 Sum_Fall Order Form - V12'!$X$23</f>
        <v>0</v>
      </c>
      <c r="F467" s="100" t="s">
        <v>776</v>
      </c>
      <c r="G467" s="61">
        <f>'2020 Sum_Fall Order Form - V12'!$Y$296</f>
        <v>0</v>
      </c>
      <c r="H467" s="60">
        <f>'2020 Sum_Fall Order Form - V12'!$G$18</f>
        <v>0</v>
      </c>
      <c r="J467" s="106">
        <v>5911</v>
      </c>
    </row>
    <row r="468" spans="1:10">
      <c r="A468" s="100">
        <v>467</v>
      </c>
      <c r="B468" s="57" t="s">
        <v>458</v>
      </c>
      <c r="D468" s="58">
        <f>'2020 Sum_Fall Order Form - V12'!$X$23</f>
        <v>0</v>
      </c>
      <c r="E468" s="58">
        <f>'2020 Sum_Fall Order Form - V12'!$X$23</f>
        <v>0</v>
      </c>
      <c r="F468" s="100">
        <v>1763777</v>
      </c>
      <c r="G468" s="61">
        <f>'2020 Sum_Fall Order Form - V12'!$X$298</f>
        <v>0</v>
      </c>
      <c r="H468" s="60">
        <f>'2020 Sum_Fall Order Form - V12'!$G$18</f>
        <v>0</v>
      </c>
      <c r="J468" s="106">
        <v>18080</v>
      </c>
    </row>
    <row r="469" spans="1:10">
      <c r="A469" s="100">
        <v>468</v>
      </c>
      <c r="B469" s="57" t="s">
        <v>458</v>
      </c>
      <c r="D469" s="58">
        <f>'2020 Sum_Fall Order Form - V12'!$X$23</f>
        <v>0</v>
      </c>
      <c r="E469" s="58">
        <f>'2020 Sum_Fall Order Form - V12'!$X$23</f>
        <v>0</v>
      </c>
      <c r="F469" s="100" t="s">
        <v>777</v>
      </c>
      <c r="G469" s="61">
        <f>'2020 Sum_Fall Order Form - V12'!$Y$298</f>
        <v>0</v>
      </c>
      <c r="H469" s="60">
        <f>'2020 Sum_Fall Order Form - V12'!$G$18</f>
        <v>0</v>
      </c>
      <c r="J469" s="106">
        <v>18079</v>
      </c>
    </row>
    <row r="470" spans="1:10">
      <c r="A470" s="100">
        <v>469</v>
      </c>
      <c r="B470" s="57" t="s">
        <v>460</v>
      </c>
      <c r="D470" s="58">
        <f>'2020 Sum_Fall Order Form - V12'!$X$23</f>
        <v>0</v>
      </c>
      <c r="E470" s="58">
        <f>'2020 Sum_Fall Order Form - V12'!$X$23</f>
        <v>0</v>
      </c>
      <c r="F470" s="100">
        <v>1763807</v>
      </c>
      <c r="G470" s="61">
        <f>'2020 Sum_Fall Order Form - V12'!$X$299</f>
        <v>0</v>
      </c>
      <c r="H470" s="60">
        <f>'2020 Sum_Fall Order Form - V12'!$G$18</f>
        <v>0</v>
      </c>
      <c r="J470" s="106">
        <v>5573</v>
      </c>
    </row>
    <row r="471" spans="1:10">
      <c r="A471" s="100">
        <v>470</v>
      </c>
      <c r="B471" s="57" t="s">
        <v>460</v>
      </c>
      <c r="D471" s="58">
        <f>'2020 Sum_Fall Order Form - V12'!$X$23</f>
        <v>0</v>
      </c>
      <c r="E471" s="58">
        <f>'2020 Sum_Fall Order Form - V12'!$X$23</f>
        <v>0</v>
      </c>
      <c r="F471" s="100" t="s">
        <v>778</v>
      </c>
      <c r="G471" s="61">
        <f>'2020 Sum_Fall Order Form - V12'!$Y$299</f>
        <v>0</v>
      </c>
      <c r="H471" s="60">
        <f>'2020 Sum_Fall Order Form - V12'!$G$18</f>
        <v>0</v>
      </c>
      <c r="J471" s="106">
        <v>5680</v>
      </c>
    </row>
    <row r="472" spans="1:10">
      <c r="A472" s="100">
        <v>471</v>
      </c>
      <c r="B472" s="57" t="s">
        <v>461</v>
      </c>
      <c r="D472" s="58">
        <f>'2020 Sum_Fall Order Form - V12'!$X$23</f>
        <v>0</v>
      </c>
      <c r="E472" s="58">
        <f>'2020 Sum_Fall Order Form - V12'!$X$23</f>
        <v>0</v>
      </c>
      <c r="F472" s="100">
        <v>1763837</v>
      </c>
      <c r="G472" s="61">
        <f>'2020 Sum_Fall Order Form - V12'!$X$300</f>
        <v>0</v>
      </c>
      <c r="H472" s="60">
        <f>'2020 Sum_Fall Order Form - V12'!$G$18</f>
        <v>0</v>
      </c>
      <c r="J472" s="106">
        <v>18081</v>
      </c>
    </row>
    <row r="473" spans="1:10">
      <c r="A473" s="100">
        <v>472</v>
      </c>
      <c r="B473" s="57" t="s">
        <v>461</v>
      </c>
      <c r="D473" s="58">
        <f>'2020 Sum_Fall Order Form - V12'!$X$23</f>
        <v>0</v>
      </c>
      <c r="E473" s="58">
        <f>'2020 Sum_Fall Order Form - V12'!$X$23</f>
        <v>0</v>
      </c>
      <c r="F473" s="100" t="s">
        <v>779</v>
      </c>
      <c r="G473" s="61">
        <f>'2020 Sum_Fall Order Form - V12'!$Y$300</f>
        <v>0</v>
      </c>
      <c r="H473" s="60">
        <f>'2020 Sum_Fall Order Form - V12'!$G$18</f>
        <v>0</v>
      </c>
      <c r="J473" s="106">
        <v>18082</v>
      </c>
    </row>
    <row r="474" spans="1:10">
      <c r="A474" s="100">
        <v>473</v>
      </c>
      <c r="B474" s="57" t="s">
        <v>465</v>
      </c>
      <c r="D474" s="58">
        <f>'2020 Sum_Fall Order Form - V12'!$X$23</f>
        <v>0</v>
      </c>
      <c r="E474" s="58">
        <f>'2020 Sum_Fall Order Form - V12'!$X$23</f>
        <v>0</v>
      </c>
      <c r="F474" s="100">
        <v>1764517</v>
      </c>
      <c r="G474" s="61">
        <f>'2020 Sum_Fall Order Form - V12'!$X$302</f>
        <v>0</v>
      </c>
      <c r="H474" s="60">
        <f>'2020 Sum_Fall Order Form - V12'!$G$18</f>
        <v>0</v>
      </c>
      <c r="J474" s="106">
        <v>18084</v>
      </c>
    </row>
    <row r="475" spans="1:10">
      <c r="A475" s="100">
        <v>474</v>
      </c>
      <c r="B475" s="57" t="s">
        <v>465</v>
      </c>
      <c r="D475" s="58">
        <f>'2020 Sum_Fall Order Form - V12'!$X$23</f>
        <v>0</v>
      </c>
      <c r="E475" s="58">
        <f>'2020 Sum_Fall Order Form - V12'!$X$23</f>
        <v>0</v>
      </c>
      <c r="F475" s="100" t="s">
        <v>780</v>
      </c>
      <c r="G475" s="61">
        <f>'2020 Sum_Fall Order Form - V12'!$Y$302</f>
        <v>0</v>
      </c>
      <c r="H475" s="60">
        <f>'2020 Sum_Fall Order Form - V12'!$G$18</f>
        <v>0</v>
      </c>
      <c r="J475" s="106">
        <v>18083</v>
      </c>
    </row>
    <row r="476" spans="1:10">
      <c r="A476" s="100">
        <v>475</v>
      </c>
      <c r="B476" s="57" t="s">
        <v>467</v>
      </c>
      <c r="D476" s="58">
        <f>'2020 Sum_Fall Order Form - V12'!$X$23</f>
        <v>0</v>
      </c>
      <c r="E476" s="58">
        <f>'2020 Sum_Fall Order Form - V12'!$X$23</f>
        <v>0</v>
      </c>
      <c r="F476" s="100">
        <v>1764557</v>
      </c>
      <c r="G476" s="61">
        <f>'2020 Sum_Fall Order Form - V12'!$X$303</f>
        <v>0</v>
      </c>
      <c r="H476" s="60">
        <f>'2020 Sum_Fall Order Form - V12'!$G$18</f>
        <v>0</v>
      </c>
      <c r="J476" s="106">
        <v>18085</v>
      </c>
    </row>
    <row r="477" spans="1:10">
      <c r="A477" s="100">
        <v>476</v>
      </c>
      <c r="B477" s="57" t="s">
        <v>467</v>
      </c>
      <c r="D477" s="58">
        <f>'2020 Sum_Fall Order Form - V12'!$X$23</f>
        <v>0</v>
      </c>
      <c r="E477" s="58">
        <f>'2020 Sum_Fall Order Form - V12'!$X$23</f>
        <v>0</v>
      </c>
      <c r="F477" s="100" t="s">
        <v>781</v>
      </c>
      <c r="G477" s="61">
        <f>'2020 Sum_Fall Order Form - V12'!$Y$303</f>
        <v>0</v>
      </c>
      <c r="H477" s="60">
        <f>'2020 Sum_Fall Order Form - V12'!$G$18</f>
        <v>0</v>
      </c>
      <c r="J477" s="106">
        <v>18086</v>
      </c>
    </row>
    <row r="478" spans="1:10">
      <c r="A478" s="100">
        <v>477</v>
      </c>
      <c r="B478" s="57" t="s">
        <v>468</v>
      </c>
      <c r="D478" s="58">
        <f>'2020 Sum_Fall Order Form - V12'!$X$23</f>
        <v>0</v>
      </c>
      <c r="E478" s="58">
        <f>'2020 Sum_Fall Order Form - V12'!$X$23</f>
        <v>0</v>
      </c>
      <c r="F478" s="100">
        <v>1764607</v>
      </c>
      <c r="G478" s="61">
        <f>'2020 Sum_Fall Order Form - V12'!$X$304</f>
        <v>0</v>
      </c>
      <c r="H478" s="60">
        <f>'2020 Sum_Fall Order Form - V12'!$G$18</f>
        <v>0</v>
      </c>
      <c r="J478" s="106">
        <v>18088</v>
      </c>
    </row>
    <row r="479" spans="1:10">
      <c r="A479" s="100">
        <v>478</v>
      </c>
      <c r="B479" s="57" t="s">
        <v>468</v>
      </c>
      <c r="D479" s="58">
        <f>'2020 Sum_Fall Order Form - V12'!$X$23</f>
        <v>0</v>
      </c>
      <c r="E479" s="58">
        <f>'2020 Sum_Fall Order Form - V12'!$X$23</f>
        <v>0</v>
      </c>
      <c r="F479" s="100" t="s">
        <v>782</v>
      </c>
      <c r="G479" s="61">
        <f>'2020 Sum_Fall Order Form - V12'!$Y$304</f>
        <v>0</v>
      </c>
      <c r="H479" s="60">
        <f>'2020 Sum_Fall Order Form - V12'!$G$18</f>
        <v>0</v>
      </c>
      <c r="J479" s="106">
        <v>18087</v>
      </c>
    </row>
    <row r="480" spans="1:10">
      <c r="A480" s="100">
        <v>479</v>
      </c>
      <c r="B480" s="57" t="s">
        <v>469</v>
      </c>
      <c r="D480" s="58">
        <f>'2020 Sum_Fall Order Form - V12'!$X$23</f>
        <v>0</v>
      </c>
      <c r="E480" s="58">
        <f>'2020 Sum_Fall Order Form - V12'!$X$23</f>
        <v>0</v>
      </c>
      <c r="F480" s="100">
        <v>1764707</v>
      </c>
      <c r="G480" s="61">
        <f>'2020 Sum_Fall Order Form - V12'!$X$305</f>
        <v>0</v>
      </c>
      <c r="H480" s="60">
        <f>'2020 Sum_Fall Order Form - V12'!$G$18</f>
        <v>0</v>
      </c>
      <c r="J480" s="106">
        <v>5575</v>
      </c>
    </row>
    <row r="481" spans="1:10">
      <c r="A481" s="100">
        <v>480</v>
      </c>
      <c r="B481" s="57" t="s">
        <v>469</v>
      </c>
      <c r="D481" s="58">
        <f>'2020 Sum_Fall Order Form - V12'!$X$23</f>
        <v>0</v>
      </c>
      <c r="E481" s="58">
        <f>'2020 Sum_Fall Order Form - V12'!$X$23</f>
        <v>0</v>
      </c>
      <c r="F481" s="100" t="s">
        <v>783</v>
      </c>
      <c r="G481" s="61">
        <f>'2020 Sum_Fall Order Form - V12'!$Y$305</f>
        <v>0</v>
      </c>
      <c r="H481" s="60">
        <f>'2020 Sum_Fall Order Form - V12'!$G$18</f>
        <v>0</v>
      </c>
      <c r="J481" s="106">
        <v>5682</v>
      </c>
    </row>
    <row r="482" spans="1:10">
      <c r="A482" s="100">
        <v>481</v>
      </c>
      <c r="B482" s="57" t="s">
        <v>470</v>
      </c>
      <c r="D482" s="58">
        <f>'2020 Sum_Fall Order Form - V12'!$X$23</f>
        <v>0</v>
      </c>
      <c r="E482" s="58">
        <f>'2020 Sum_Fall Order Form - V12'!$X$23</f>
        <v>0</v>
      </c>
      <c r="F482" s="100">
        <v>1764747</v>
      </c>
      <c r="G482" s="61">
        <f>'2020 Sum_Fall Order Form - V12'!$X$306</f>
        <v>0</v>
      </c>
      <c r="H482" s="60">
        <f>'2020 Sum_Fall Order Form - V12'!$G$18</f>
        <v>0</v>
      </c>
      <c r="J482" s="106">
        <v>18089</v>
      </c>
    </row>
    <row r="483" spans="1:10">
      <c r="A483" s="100">
        <v>482</v>
      </c>
      <c r="B483" s="57" t="s">
        <v>470</v>
      </c>
      <c r="D483" s="58">
        <f>'2020 Sum_Fall Order Form - V12'!$X$23</f>
        <v>0</v>
      </c>
      <c r="E483" s="58">
        <f>'2020 Sum_Fall Order Form - V12'!$X$23</f>
        <v>0</v>
      </c>
      <c r="F483" s="100" t="s">
        <v>784</v>
      </c>
      <c r="G483" s="61">
        <f>'2020 Sum_Fall Order Form - V12'!$Y$306</f>
        <v>0</v>
      </c>
      <c r="H483" s="60">
        <f>'2020 Sum_Fall Order Form - V12'!$G$18</f>
        <v>0</v>
      </c>
      <c r="J483" s="106">
        <v>18090</v>
      </c>
    </row>
    <row r="484" spans="1:10">
      <c r="A484" s="100">
        <v>483</v>
      </c>
      <c r="B484" s="57" t="s">
        <v>472</v>
      </c>
      <c r="D484" s="58">
        <f>'2020 Sum_Fall Order Form - V12'!$X$23</f>
        <v>0</v>
      </c>
      <c r="E484" s="58">
        <f>'2020 Sum_Fall Order Form - V12'!$X$23</f>
        <v>0</v>
      </c>
      <c r="F484" s="100">
        <v>1765107</v>
      </c>
      <c r="G484" s="61">
        <f>'2020 Sum_Fall Order Form - V12'!$X$308</f>
        <v>0</v>
      </c>
      <c r="H484" s="60">
        <f>'2020 Sum_Fall Order Form - V12'!$G$18</f>
        <v>0</v>
      </c>
      <c r="J484" s="106">
        <v>18222</v>
      </c>
    </row>
    <row r="485" spans="1:10">
      <c r="A485" s="100">
        <v>484</v>
      </c>
      <c r="B485" s="57" t="s">
        <v>472</v>
      </c>
      <c r="D485" s="58">
        <f>'2020 Sum_Fall Order Form - V12'!$X$23</f>
        <v>0</v>
      </c>
      <c r="E485" s="58">
        <f>'2020 Sum_Fall Order Form - V12'!$X$23</f>
        <v>0</v>
      </c>
      <c r="F485" s="100" t="s">
        <v>785</v>
      </c>
      <c r="G485" s="61">
        <f>'2020 Sum_Fall Order Form - V12'!$Y$308</f>
        <v>0</v>
      </c>
      <c r="H485" s="60">
        <f>'2020 Sum_Fall Order Form - V12'!$G$18</f>
        <v>0</v>
      </c>
      <c r="J485" s="106">
        <v>18221</v>
      </c>
    </row>
    <row r="486" spans="1:10">
      <c r="A486" s="100">
        <v>485</v>
      </c>
      <c r="B486" s="57" t="s">
        <v>474</v>
      </c>
      <c r="D486" s="58">
        <f>'2020 Sum_Fall Order Form - V12'!$X$23</f>
        <v>0</v>
      </c>
      <c r="E486" s="58">
        <f>'2020 Sum_Fall Order Form - V12'!$X$23</f>
        <v>0</v>
      </c>
      <c r="F486" s="100">
        <v>1765647</v>
      </c>
      <c r="G486" s="61">
        <f>'2020 Sum_Fall Order Form - V12'!$X$310</f>
        <v>0</v>
      </c>
      <c r="H486" s="60">
        <f>'2020 Sum_Fall Order Form - V12'!$G$18</f>
        <v>0</v>
      </c>
      <c r="J486" s="106">
        <v>19896</v>
      </c>
    </row>
    <row r="487" spans="1:10">
      <c r="A487" s="100">
        <v>486</v>
      </c>
      <c r="B487" s="57" t="s">
        <v>474</v>
      </c>
      <c r="D487" s="58">
        <f>'2020 Sum_Fall Order Form - V12'!$X$23</f>
        <v>0</v>
      </c>
      <c r="E487" s="58">
        <f>'2020 Sum_Fall Order Form - V12'!$X$23</f>
        <v>0</v>
      </c>
      <c r="F487" s="100" t="s">
        <v>786</v>
      </c>
      <c r="G487" s="61">
        <f>'2020 Sum_Fall Order Form - V12'!$Y$310</f>
        <v>0</v>
      </c>
      <c r="H487" s="60">
        <f>'2020 Sum_Fall Order Form - V12'!$G$18</f>
        <v>0</v>
      </c>
      <c r="J487" s="106">
        <v>19895</v>
      </c>
    </row>
    <row r="488" spans="1:10">
      <c r="A488" s="100">
        <v>487</v>
      </c>
      <c r="B488" s="57" t="s">
        <v>477</v>
      </c>
      <c r="D488" s="58">
        <f>'2020 Sum_Fall Order Form - V12'!$X$23</f>
        <v>0</v>
      </c>
      <c r="E488" s="58">
        <f>'2020 Sum_Fall Order Form - V12'!$X$23</f>
        <v>0</v>
      </c>
      <c r="F488" s="100">
        <v>1765507</v>
      </c>
      <c r="G488" s="61">
        <f>'2020 Sum_Fall Order Form - V12'!$X$312</f>
        <v>0</v>
      </c>
      <c r="H488" s="60">
        <f>'2020 Sum_Fall Order Form - V12'!$G$18</f>
        <v>0</v>
      </c>
      <c r="J488" s="106">
        <v>19898</v>
      </c>
    </row>
    <row r="489" spans="1:10">
      <c r="A489" s="100">
        <v>488</v>
      </c>
      <c r="B489" s="57" t="s">
        <v>477</v>
      </c>
      <c r="D489" s="58">
        <f>'2020 Sum_Fall Order Form - V12'!$X$23</f>
        <v>0</v>
      </c>
      <c r="E489" s="58">
        <f>'2020 Sum_Fall Order Form - V12'!$X$23</f>
        <v>0</v>
      </c>
      <c r="F489" s="100" t="s">
        <v>787</v>
      </c>
      <c r="G489" s="61">
        <f>'2020 Sum_Fall Order Form - V12'!$Y$312</f>
        <v>0</v>
      </c>
      <c r="H489" s="60">
        <f>'2020 Sum_Fall Order Form - V12'!$G$18</f>
        <v>0</v>
      </c>
      <c r="J489" s="106">
        <v>19897</v>
      </c>
    </row>
    <row r="490" spans="1:10">
      <c r="A490" s="100">
        <v>489</v>
      </c>
      <c r="B490" s="57" t="s">
        <v>479</v>
      </c>
      <c r="D490" s="58">
        <f>'2020 Sum_Fall Order Form - V12'!$X$23</f>
        <v>0</v>
      </c>
      <c r="E490" s="58">
        <f>'2020 Sum_Fall Order Form - V12'!$X$23</f>
        <v>0</v>
      </c>
      <c r="F490" s="100">
        <v>1765487</v>
      </c>
      <c r="G490" s="61">
        <f>'2020 Sum_Fall Order Form - V12'!$X$313</f>
        <v>0</v>
      </c>
      <c r="H490" s="60">
        <f>'2020 Sum_Fall Order Form - V12'!$G$18</f>
        <v>0</v>
      </c>
      <c r="J490" s="106">
        <v>18223</v>
      </c>
    </row>
    <row r="491" spans="1:10">
      <c r="A491" s="100">
        <v>490</v>
      </c>
      <c r="B491" s="57" t="s">
        <v>479</v>
      </c>
      <c r="D491" s="58">
        <f>'2020 Sum_Fall Order Form - V12'!$X$23</f>
        <v>0</v>
      </c>
      <c r="E491" s="58">
        <f>'2020 Sum_Fall Order Form - V12'!$X$23</f>
        <v>0</v>
      </c>
      <c r="F491" s="100" t="s">
        <v>788</v>
      </c>
      <c r="G491" s="61">
        <f>'2020 Sum_Fall Order Form - V12'!$Y$313</f>
        <v>0</v>
      </c>
      <c r="H491" s="60">
        <f>'2020 Sum_Fall Order Form - V12'!$G$18</f>
        <v>0</v>
      </c>
      <c r="J491" s="106">
        <v>18224</v>
      </c>
    </row>
    <row r="492" spans="1:10">
      <c r="A492" s="100">
        <v>491</v>
      </c>
      <c r="B492" s="57" t="s">
        <v>481</v>
      </c>
      <c r="D492" s="58">
        <f>'2020 Sum_Fall Order Form - V12'!$X$23</f>
        <v>0</v>
      </c>
      <c r="E492" s="58">
        <f>'2020 Sum_Fall Order Form - V12'!$X$23</f>
        <v>0</v>
      </c>
      <c r="F492" s="100">
        <v>1765477</v>
      </c>
      <c r="G492" s="61">
        <f>'2020 Sum_Fall Order Form - V12'!$X$314</f>
        <v>0</v>
      </c>
      <c r="H492" s="60">
        <f>'2020 Sum_Fall Order Form - V12'!$G$18</f>
        <v>0</v>
      </c>
      <c r="J492" s="106">
        <v>18226</v>
      </c>
    </row>
    <row r="493" spans="1:10">
      <c r="A493" s="100">
        <v>492</v>
      </c>
      <c r="B493" s="57" t="s">
        <v>481</v>
      </c>
      <c r="D493" s="58">
        <f>'2020 Sum_Fall Order Form - V12'!$X$23</f>
        <v>0</v>
      </c>
      <c r="E493" s="58">
        <f>'2020 Sum_Fall Order Form - V12'!$X$23</f>
        <v>0</v>
      </c>
      <c r="F493" s="100" t="s">
        <v>789</v>
      </c>
      <c r="G493" s="61">
        <f>'2020 Sum_Fall Order Form - V12'!$Y$314</f>
        <v>0</v>
      </c>
      <c r="H493" s="60">
        <f>'2020 Sum_Fall Order Form - V12'!$G$18</f>
        <v>0</v>
      </c>
      <c r="J493" s="106">
        <v>18225</v>
      </c>
    </row>
    <row r="494" spans="1:10">
      <c r="A494" s="100">
        <v>493</v>
      </c>
      <c r="B494" s="57" t="s">
        <v>482</v>
      </c>
      <c r="D494" s="58">
        <f>'2020 Sum_Fall Order Form - V12'!$X$23</f>
        <v>0</v>
      </c>
      <c r="E494" s="58">
        <f>'2020 Sum_Fall Order Form - V12'!$X$23</f>
        <v>0</v>
      </c>
      <c r="F494" s="100">
        <v>1765537</v>
      </c>
      <c r="G494" s="61">
        <f>'2020 Sum_Fall Order Form - V12'!$X$315</f>
        <v>0</v>
      </c>
      <c r="H494" s="60">
        <f>'2020 Sum_Fall Order Form - V12'!$G$18</f>
        <v>0</v>
      </c>
      <c r="J494" s="106">
        <v>18227</v>
      </c>
    </row>
    <row r="495" spans="1:10">
      <c r="A495" s="100">
        <v>494</v>
      </c>
      <c r="B495" s="57" t="s">
        <v>482</v>
      </c>
      <c r="D495" s="58">
        <f>'2020 Sum_Fall Order Form - V12'!$X$23</f>
        <v>0</v>
      </c>
      <c r="E495" s="58">
        <f>'2020 Sum_Fall Order Form - V12'!$X$23</f>
        <v>0</v>
      </c>
      <c r="F495" s="100" t="s">
        <v>790</v>
      </c>
      <c r="G495" s="61">
        <f>'2020 Sum_Fall Order Form - V12'!$Y$315</f>
        <v>0</v>
      </c>
      <c r="H495" s="60">
        <f>'2020 Sum_Fall Order Form - V12'!$G$18</f>
        <v>0</v>
      </c>
      <c r="J495" s="106">
        <v>18228</v>
      </c>
    </row>
    <row r="496" spans="1:10">
      <c r="A496" s="100">
        <v>495</v>
      </c>
      <c r="B496" s="57" t="s">
        <v>484</v>
      </c>
      <c r="D496" s="58">
        <f>'2020 Sum_Fall Order Form - V12'!$X$23</f>
        <v>0</v>
      </c>
      <c r="E496" s="58">
        <f>'2020 Sum_Fall Order Form - V12'!$X$23</f>
        <v>0</v>
      </c>
      <c r="F496" s="100">
        <v>1765557</v>
      </c>
      <c r="G496" s="61">
        <f>'2020 Sum_Fall Order Form - V12'!$X$316</f>
        <v>0</v>
      </c>
      <c r="H496" s="60">
        <f>'2020 Sum_Fall Order Form - V12'!$G$18</f>
        <v>0</v>
      </c>
      <c r="J496" s="106">
        <v>18229</v>
      </c>
    </row>
    <row r="497" spans="1:10">
      <c r="A497" s="100">
        <v>496</v>
      </c>
      <c r="B497" s="57" t="s">
        <v>484</v>
      </c>
      <c r="D497" s="58">
        <f>'2020 Sum_Fall Order Form - V12'!$X$23</f>
        <v>0</v>
      </c>
      <c r="E497" s="58">
        <f>'2020 Sum_Fall Order Form - V12'!$X$23</f>
        <v>0</v>
      </c>
      <c r="F497" s="100" t="s">
        <v>791</v>
      </c>
      <c r="G497" s="61">
        <f>'2020 Sum_Fall Order Form - V12'!$Y$316</f>
        <v>0</v>
      </c>
      <c r="H497" s="60">
        <f>'2020 Sum_Fall Order Form - V12'!$G$18</f>
        <v>0</v>
      </c>
      <c r="J497" s="106">
        <v>18230</v>
      </c>
    </row>
    <row r="498" spans="1:10">
      <c r="A498" s="100">
        <v>497</v>
      </c>
      <c r="B498" s="57" t="s">
        <v>487</v>
      </c>
      <c r="D498" s="58">
        <f>'2020 Sum_Fall Order Form - V12'!$X$23</f>
        <v>0</v>
      </c>
      <c r="E498" s="58">
        <f>'2020 Sum_Fall Order Form - V12'!$X$23</f>
        <v>0</v>
      </c>
      <c r="F498" s="100">
        <v>1765567</v>
      </c>
      <c r="G498" s="61">
        <f>'2020 Sum_Fall Order Form - V12'!$X$317</f>
        <v>0</v>
      </c>
      <c r="H498" s="60">
        <f>'2020 Sum_Fall Order Form - V12'!$G$18</f>
        <v>0</v>
      </c>
      <c r="J498" s="106">
        <v>18091</v>
      </c>
    </row>
    <row r="499" spans="1:10">
      <c r="A499" s="100">
        <v>498</v>
      </c>
      <c r="B499" s="57" t="s">
        <v>487</v>
      </c>
      <c r="D499" s="58">
        <f>'2020 Sum_Fall Order Form - V12'!$X$23</f>
        <v>0</v>
      </c>
      <c r="E499" s="58">
        <f>'2020 Sum_Fall Order Form - V12'!$X$23</f>
        <v>0</v>
      </c>
      <c r="F499" s="100" t="s">
        <v>792</v>
      </c>
      <c r="G499" s="61">
        <f>'2020 Sum_Fall Order Form - V12'!$Y$317</f>
        <v>0</v>
      </c>
      <c r="H499" s="60">
        <f>'2020 Sum_Fall Order Form - V12'!$G$18</f>
        <v>0</v>
      </c>
      <c r="J499" s="106">
        <v>18092</v>
      </c>
    </row>
    <row r="500" spans="1:10">
      <c r="A500" s="100">
        <v>499</v>
      </c>
      <c r="B500" s="57" t="s">
        <v>489</v>
      </c>
      <c r="D500" s="58">
        <f>'2020 Sum_Fall Order Form - V12'!$X$23</f>
        <v>0</v>
      </c>
      <c r="E500" s="58">
        <f>'2020 Sum_Fall Order Form - V12'!$X$23</f>
        <v>0</v>
      </c>
      <c r="F500" s="100">
        <v>1765497</v>
      </c>
      <c r="G500" s="61">
        <f>'2020 Sum_Fall Order Form - V12'!$X$318</f>
        <v>0</v>
      </c>
      <c r="H500" s="60">
        <f>'2020 Sum_Fall Order Form - V12'!$G$18</f>
        <v>0</v>
      </c>
      <c r="J500" s="106">
        <v>18093</v>
      </c>
    </row>
    <row r="501" spans="1:10">
      <c r="A501" s="100">
        <v>500</v>
      </c>
      <c r="B501" s="57" t="s">
        <v>489</v>
      </c>
      <c r="D501" s="58">
        <f>'2020 Sum_Fall Order Form - V12'!$X$23</f>
        <v>0</v>
      </c>
      <c r="E501" s="58">
        <f>'2020 Sum_Fall Order Form - V12'!$X$23</f>
        <v>0</v>
      </c>
      <c r="F501" s="100" t="s">
        <v>793</v>
      </c>
      <c r="G501" s="61">
        <f>'2020 Sum_Fall Order Form - V12'!$Y$318</f>
        <v>0</v>
      </c>
      <c r="H501" s="60">
        <f>'2020 Sum_Fall Order Form - V12'!$G$18</f>
        <v>0</v>
      </c>
      <c r="J501" s="106">
        <v>18094</v>
      </c>
    </row>
    <row r="502" spans="1:10">
      <c r="A502" s="100">
        <v>501</v>
      </c>
      <c r="B502" s="57" t="s">
        <v>491</v>
      </c>
      <c r="D502" s="58">
        <f>'2020 Sum_Fall Order Form - V12'!$X$23</f>
        <v>0</v>
      </c>
      <c r="E502" s="58">
        <f>'2020 Sum_Fall Order Form - V12'!$X$23</f>
        <v>0</v>
      </c>
      <c r="F502" s="100">
        <v>1774927</v>
      </c>
      <c r="G502" s="61">
        <f>'2020 Sum_Fall Order Form - V12'!$X$320</f>
        <v>0</v>
      </c>
      <c r="H502" s="60">
        <f>'2020 Sum_Fall Order Form - V12'!$G$18</f>
        <v>0</v>
      </c>
      <c r="J502" s="106">
        <v>18097</v>
      </c>
    </row>
    <row r="503" spans="1:10">
      <c r="A503" s="100">
        <v>502</v>
      </c>
      <c r="B503" s="57" t="s">
        <v>493</v>
      </c>
      <c r="D503" s="58">
        <f>'2020 Sum_Fall Order Form - V12'!$X$23</f>
        <v>0</v>
      </c>
      <c r="E503" s="58">
        <f>'2020 Sum_Fall Order Form - V12'!$X$23</f>
        <v>0</v>
      </c>
      <c r="F503" s="100">
        <v>1774997</v>
      </c>
      <c r="G503" s="61">
        <f>'2020 Sum_Fall Order Form - V12'!$X$321</f>
        <v>0</v>
      </c>
      <c r="H503" s="60">
        <f>'2020 Sum_Fall Order Form - V12'!$G$18</f>
        <v>0</v>
      </c>
      <c r="J503" s="106">
        <v>0</v>
      </c>
    </row>
    <row r="504" spans="1:10">
      <c r="A504" s="100">
        <v>503</v>
      </c>
      <c r="B504" s="57" t="s">
        <v>495</v>
      </c>
      <c r="D504" s="58">
        <f>'2020 Sum_Fall Order Form - V12'!$X$23</f>
        <v>0</v>
      </c>
      <c r="E504" s="58">
        <f>'2020 Sum_Fall Order Form - V12'!$X$23</f>
        <v>0</v>
      </c>
      <c r="F504" s="100">
        <v>1769107</v>
      </c>
      <c r="G504" s="61">
        <f>'2020 Sum_Fall Order Form - V12'!$X$323</f>
        <v>0</v>
      </c>
      <c r="H504" s="60">
        <f>'2020 Sum_Fall Order Form - V12'!$G$18</f>
        <v>0</v>
      </c>
      <c r="J504" s="106">
        <v>5580</v>
      </c>
    </row>
    <row r="505" spans="1:10">
      <c r="A505" s="100">
        <v>504</v>
      </c>
      <c r="B505" s="57" t="s">
        <v>495</v>
      </c>
      <c r="D505" s="58">
        <f>'2020 Sum_Fall Order Form - V12'!$X$23</f>
        <v>0</v>
      </c>
      <c r="E505" s="58">
        <f>'2020 Sum_Fall Order Form - V12'!$X$23</f>
        <v>0</v>
      </c>
      <c r="F505" s="100" t="s">
        <v>794</v>
      </c>
      <c r="G505" s="61">
        <f>'2020 Sum_Fall Order Form - V12'!$Y$323</f>
        <v>0</v>
      </c>
      <c r="H505" s="60">
        <f>'2020 Sum_Fall Order Form - V12'!$G$18</f>
        <v>0</v>
      </c>
      <c r="J505" s="106">
        <v>5687</v>
      </c>
    </row>
  </sheetData>
  <autoFilter ref="J1:J5424" xr:uid="{00000000-0009-0000-0000-000004000000}"/>
  <sortState xmlns:xlrd2="http://schemas.microsoft.com/office/spreadsheetml/2017/richdata2" ref="A2:J588">
    <sortCondition ref="B2065:B2081"/>
  </sortState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CECE79EAD85E43ABEED3E064888168" ma:contentTypeVersion="4" ma:contentTypeDescription="Create a new document." ma:contentTypeScope="" ma:versionID="9bf3667dfc1b421c54a79026c9ed73e9">
  <xsd:schema xmlns:xsd="http://www.w3.org/2001/XMLSchema" xmlns:xs="http://www.w3.org/2001/XMLSchema" xmlns:p="http://schemas.microsoft.com/office/2006/metadata/properties" xmlns:ns2="565e37b4-6f8a-47b6-8ebd-44fd72a8d7da" xmlns:ns3="075b7b2c-322e-4f3e-bea3-c58f6b015453" targetNamespace="http://schemas.microsoft.com/office/2006/metadata/properties" ma:root="true" ma:fieldsID="556f7a8d4b4474d5cf9b1ebc62f60915" ns2:_="" ns3:_="">
    <xsd:import namespace="565e37b4-6f8a-47b6-8ebd-44fd72a8d7da"/>
    <xsd:import namespace="075b7b2c-322e-4f3e-bea3-c58f6b0154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e37b4-6f8a-47b6-8ebd-44fd72a8d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7b2c-322e-4f3e-bea3-c58f6b0154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DE6484-3A39-479E-9E54-8C2BD711CAE3}">
  <ds:schemaRefs>
    <ds:schemaRef ds:uri="http://purl.org/dc/elements/1.1/"/>
    <ds:schemaRef ds:uri="565e37b4-6f8a-47b6-8ebd-44fd72a8d7da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75b7b2c-322e-4f3e-bea3-c58f6b0154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365B03-07A6-4DFE-9FB5-B2439E043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e37b4-6f8a-47b6-8ebd-44fd72a8d7da"/>
    <ds:schemaRef ds:uri="075b7b2c-322e-4f3e-bea3-c58f6b0154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2020 Sum_Fall Order Form - V12</vt:lpstr>
      <vt:lpstr>Order Recap - V12</vt:lpstr>
      <vt:lpstr>Ship Date 1 Export - V12</vt:lpstr>
      <vt:lpstr>Ship Date 2 Export - V12</vt:lpstr>
      <vt:lpstr>Ship Date 3 Export - V12</vt:lpstr>
      <vt:lpstr>'2020 Sum_Fall Order Form - V12'!Print_Area</vt:lpstr>
      <vt:lpstr>'Order Recap - V12'!Print_Area</vt:lpstr>
      <vt:lpstr>'2020 Sum_Fall Order Form - V12'!Print_Titles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pieter van der lans</cp:lastModifiedBy>
  <cp:revision/>
  <dcterms:created xsi:type="dcterms:W3CDTF">2002-05-06T15:39:37Z</dcterms:created>
  <dcterms:modified xsi:type="dcterms:W3CDTF">2020-06-23T15:31:45Z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0x01010073CECE79EAD85E43ABEED3E064888168</vt:lpwstr>
  </property>
</Properties>
</file>